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snik\Documents\"/>
    </mc:Choice>
  </mc:AlternateContent>
  <workbookProtection workbookAlgorithmName="SHA-512" workbookHashValue="GO04LRZXGmtmqCJNlRYCU7FYFHfKuHx7rR0gbMjTGZiiirKRJ4OtbzEWb8JMzvCUsysdORV70KczaGxQzidDcQ==" workbookSaltValue="dkIm/1VJqt7+LGb4mxd2ow==" workbookSpinCount="100000" lockStructure="1"/>
  <bookViews>
    <workbookView xWindow="0" yWindow="0" windowWidth="21615" windowHeight="8745" tabRatio="939" firstSheet="25" activeTab="28"/>
  </bookViews>
  <sheets>
    <sheet name="NASLOVNA " sheetId="19" r:id="rId1"/>
    <sheet name="1. FAZA - NASLOVNA I SADRŽAJ" sheetId="5" r:id="rId2"/>
    <sheet name="1.FAZA-OPĆI UVJETI ZEMLJANI" sheetId="6" r:id="rId3"/>
    <sheet name="1.FAZA OU BUŠENI PILOTI" sheetId="11" r:id="rId4"/>
    <sheet name="1.FAZA-OU AB I BETONSKI" sheetId="7" r:id="rId5"/>
    <sheet name="1.FAZA-NASLOV - GRAĐ" sheetId="13" r:id="rId6"/>
    <sheet name="1.FAZA-TROSKOVNIK GRAĐEVINSKI" sheetId="4" r:id="rId7"/>
    <sheet name="1.FAZA-NASLOV - ELEKTRO" sheetId="14" r:id="rId8"/>
    <sheet name="1.FAZA-ELEKTRO" sheetId="17" r:id="rId9"/>
    <sheet name="1.FAZA-NASLOV - VODA" sheetId="15" r:id="rId10"/>
    <sheet name="1.FAZA-VODA" sheetId="16" r:id="rId11"/>
    <sheet name=" REKAPITULACIJA 1.FAZE" sheetId="18" r:id="rId12"/>
    <sheet name="2.FAZA - NASLOVNA I SADRŽAJ" sheetId="20" r:id="rId13"/>
    <sheet name="2. FAZA OU ZEMLJANI" sheetId="21" r:id="rId14"/>
    <sheet name="2.FAZA OU AB I BETONSKI" sheetId="22" r:id="rId15"/>
    <sheet name="2.FAZA NASLOV - GRAĐ" sheetId="23" r:id="rId16"/>
    <sheet name="2.FAZA -GRAĐEVINSKI RADOVI" sheetId="24" r:id="rId17"/>
    <sheet name="2.FAZA -NASLOV - ELEKTRO" sheetId="25" r:id="rId18"/>
    <sheet name="2.FAZA ELEKTRO" sheetId="26" r:id="rId19"/>
    <sheet name="2.FAZA - NASLOV - VODA" sheetId="27" r:id="rId20"/>
    <sheet name="2.FAZA TROSK VODA" sheetId="28" r:id="rId21"/>
    <sheet name="2.FAZA-NASLOV PORT.+VANJ.UREĐ." sheetId="29" r:id="rId22"/>
    <sheet name="2.FAZA-PORT+VANJSKO UREĐENJE" sheetId="30" r:id="rId23"/>
    <sheet name="REKAPITULACIJA 2.FAZE" sheetId="31" r:id="rId24"/>
    <sheet name="3.FAZA naslovnica" sheetId="35" r:id="rId25"/>
    <sheet name="GO_naslovnica" sheetId="36" r:id="rId26"/>
    <sheet name="GO_sadrzaj" sheetId="37" r:id="rId27"/>
    <sheet name="GO_opci uvjeti" sheetId="38" r:id="rId28"/>
    <sheet name="GO_AI_pripremni" sheetId="39" r:id="rId29"/>
    <sheet name="GO_AII_zemljani" sheetId="40" r:id="rId30"/>
    <sheet name="GO_AIII_bet. i arm. betonski" sheetId="41" r:id="rId31"/>
    <sheet name="GO_AIV_zidarski" sheetId="42" r:id="rId32"/>
    <sheet name="GO_AV_izolaterski" sheetId="43" r:id="rId33"/>
    <sheet name="GO_AVI_metalne" sheetId="44" r:id="rId34"/>
    <sheet name="GO_AVII_razno" sheetId="45" r:id="rId35"/>
    <sheet name="GO_BI_montazni paneli" sheetId="46" r:id="rId36"/>
    <sheet name="GO_BII_limarski" sheetId="47" r:id="rId37"/>
    <sheet name="GO_BIII_fasaderski" sheetId="48" r:id="rId38"/>
    <sheet name="GO_BIV_bravarski" sheetId="49" r:id="rId39"/>
    <sheet name="GO_BV_aluminijska stolarija" sheetId="50" r:id="rId40"/>
    <sheet name="GO_BVI_pp stolarija" sheetId="51" r:id="rId41"/>
    <sheet name="GO_BVII_sekcijska vrata" sheetId="52" r:id="rId42"/>
    <sheet name="GO_BVIII_stolarski" sheetId="53" r:id="rId43"/>
    <sheet name="GO_BIX_gipskartonski" sheetId="54" r:id="rId44"/>
    <sheet name="GO_BX_keramicarski" sheetId="55" r:id="rId45"/>
    <sheet name="GO_BXI_soboslikarsko-licilacki" sheetId="56" r:id="rId46"/>
    <sheet name="GO_BXII_wc pregrade" sheetId="57" r:id="rId47"/>
    <sheet name="GO_rekapitulacija" sheetId="58" r:id="rId48"/>
    <sheet name="VIK_naslovnica" sheetId="59" r:id="rId49"/>
    <sheet name="VIK_svi radovi" sheetId="60" r:id="rId50"/>
    <sheet name="EI_naslovnica" sheetId="61" r:id="rId51"/>
    <sheet name="EI_svi radovi" sheetId="62" r:id="rId52"/>
    <sheet name="TTI_naslovnica" sheetId="63" r:id="rId53"/>
    <sheet name="TTI_opći uvjeti" sheetId="64" r:id="rId54"/>
    <sheet name="TTI_izjava izvođača" sheetId="65" r:id="rId55"/>
    <sheet name="TTI_svi radovi" sheetId="66" r:id="rId56"/>
    <sheet name="3.FAZA rekapitulacija" sheetId="67" r:id="rId57"/>
    <sheet name="UKUPNA REKAPITULACIJA" sheetId="32" r:id="rId58"/>
  </sheets>
  <externalReferences>
    <externalReference r:id="rId59"/>
    <externalReference r:id="rId60"/>
    <externalReference r:id="rId61"/>
    <externalReference r:id="rId62"/>
    <externalReference r:id="rId63"/>
    <externalReference r:id="rId64"/>
  </externalReferences>
  <definedNames>
    <definedName name="a" localSheetId="0">#REF!</definedName>
    <definedName name="a">#REF!</definedName>
    <definedName name="BROD" localSheetId="0">#REF!</definedName>
    <definedName name="BROD">#REF!</definedName>
    <definedName name="Copy_of_DA669E372" localSheetId="0">#REF!</definedName>
    <definedName name="Copy_of_DA669E372">#REF!</definedName>
    <definedName name="d" localSheetId="0">#REF!</definedName>
    <definedName name="d">#REF!</definedName>
    <definedName name="DALEKOVOD" localSheetId="0">#REF!</definedName>
    <definedName name="DALEKOVOD">#REF!</definedName>
    <definedName name="dd" localSheetId="0">#REF!</definedName>
    <definedName name="dd">#REF!</definedName>
    <definedName name="Gradec" localSheetId="0">#REF!</definedName>
    <definedName name="Gradec">#REF!</definedName>
    <definedName name="GRANIT">[1]FAKTORI!$B$4</definedName>
    <definedName name="GRANIT1">[1]FAKTORI!$B$5</definedName>
    <definedName name="HIDRA">[2]FAKTORI!$B$4</definedName>
    <definedName name="i" localSheetId="0">#REF!</definedName>
    <definedName name="i">#REF!</definedName>
    <definedName name="ii" localSheetId="0">#REF!</definedName>
    <definedName name="ii">#REF!</definedName>
    <definedName name="is" localSheetId="0">#REF!</definedName>
    <definedName name="is">#REF!</definedName>
    <definedName name="jm" localSheetId="0">#REF!</definedName>
    <definedName name="jm">#REF!</definedName>
    <definedName name="k" localSheetId="0">#REF!</definedName>
    <definedName name="k">#REF!</definedName>
    <definedName name="krizanje" localSheetId="0">#REF!</definedName>
    <definedName name="krizanje">#REF!</definedName>
    <definedName name="l" localSheetId="0">#REF!</definedName>
    <definedName name="l">#REF!</definedName>
    <definedName name="m" localSheetId="0">#REF!</definedName>
    <definedName name="m">#REF!</definedName>
    <definedName name="n" localSheetId="0">#REF!</definedName>
    <definedName name="n">#REF!</definedName>
    <definedName name="nnm" localSheetId="0">#REF!</definedName>
    <definedName name="nnm">#REF!</definedName>
    <definedName name="o" localSheetId="0">#REF!</definedName>
    <definedName name="o">#REF!</definedName>
    <definedName name="OLE_LINK2" localSheetId="0">#REF!</definedName>
    <definedName name="OLE_LINK2">#REF!</definedName>
    <definedName name="po" localSheetId="0">#REF!</definedName>
    <definedName name="po">#REF!</definedName>
    <definedName name="POPUST">[3]FAKTORI!$B$2</definedName>
    <definedName name="POPUST_2">[4]FAKTORI!$B$3</definedName>
    <definedName name="POSTO">[5]Rekapitulacija!$C$52</definedName>
    <definedName name="_xlnm.Print_Area" localSheetId="1">'1. FAZA - NASLOVNA I SADRŽAJ'!$A$1:$G$99</definedName>
    <definedName name="_xlnm.Print_Area" localSheetId="3">'1.FAZA OU BUŠENI PILOTI'!$A$1:$A$39</definedName>
    <definedName name="_xlnm.Print_Area" localSheetId="8">'1.FAZA-ELEKTRO'!$A$1:$G$110</definedName>
    <definedName name="_xlnm.Print_Area" localSheetId="7">'1.FAZA-NASLOV - ELEKTRO'!$A$1:$G$51</definedName>
    <definedName name="_xlnm.Print_Area" localSheetId="5">'1.FAZA-NASLOV - GRAĐ'!$A$1:$G$51</definedName>
    <definedName name="_xlnm.Print_Area" localSheetId="9">'1.FAZA-NASLOV - VODA'!$A$1:$G$51</definedName>
    <definedName name="_xlnm.Print_Area" localSheetId="2">'1.FAZA-OPĆI UVJETI ZEMLJANI'!$A$1:$A$55</definedName>
    <definedName name="_xlnm.Print_Area" localSheetId="4">'1.FAZA-OU AB I BETONSKI'!$A$1:$A$168</definedName>
    <definedName name="_xlnm.Print_Area" localSheetId="13">'2. FAZA OU ZEMLJANI'!$A$1:$A$55</definedName>
    <definedName name="_xlnm.Print_Area" localSheetId="19">'2.FAZA - NASLOV - VODA'!$A$1:$G$51</definedName>
    <definedName name="_xlnm.Print_Area" localSheetId="12">'2.FAZA - NASLOVNA I SADRŽAJ'!$A$1:$G$91</definedName>
    <definedName name="_xlnm.Print_Area" localSheetId="18">'2.FAZA ELEKTRO'!$A$1:$G$578</definedName>
    <definedName name="_xlnm.Print_Area" localSheetId="16">'2.FAZA -GRAĐEVINSKI RADOVI'!$A$1:$G$381</definedName>
    <definedName name="_xlnm.Print_Area" localSheetId="17">'2.FAZA -NASLOV - ELEKTRO'!$A$1:$G$51</definedName>
    <definedName name="_xlnm.Print_Area" localSheetId="15">'2.FAZA NASLOV - GRAĐ'!$A$1:$G$51</definedName>
    <definedName name="_xlnm.Print_Area" localSheetId="14">'2.FAZA OU AB I BETONSKI'!$A$1:$A$167</definedName>
    <definedName name="_xlnm.Print_Area" localSheetId="20">'2.FAZA TROSK VODA'!$A$1:$F$233</definedName>
    <definedName name="_xlnm.Print_Area" localSheetId="21">'2.FAZA-NASLOV PORT.+VANJ.UREĐ.'!$A$1:$G$51</definedName>
    <definedName name="_xlnm.Print_Area" localSheetId="22">'2.FAZA-PORT+VANJSKO UREĐENJE'!$A$1:$F$642</definedName>
    <definedName name="_xlnm.Print_Area" localSheetId="24">'3.FAZA naslovnica'!$A$1:$D$37</definedName>
    <definedName name="_xlnm.Print_Area" localSheetId="51">'EI_svi radovi'!$A$1:$G$441</definedName>
    <definedName name="_xlnm.Print_Area" localSheetId="28">GO_AI_pripremni!$A$1:$F$28</definedName>
    <definedName name="_xlnm.Print_Area" localSheetId="25">GO_naslovnica!$A$1:$D$36</definedName>
    <definedName name="_xlnm.Print_Area" localSheetId="27">'GO_opci uvjeti'!$A$1:$B$19</definedName>
    <definedName name="_xlnm.Print_Area" localSheetId="0">'NASLOVNA '!$A$1:$G$47</definedName>
    <definedName name="_xlnm.Print_Area" localSheetId="54">'TTI_izjava izvođača'!$A$1:$B$34</definedName>
    <definedName name="_xlnm.Print_Area" localSheetId="55">'TTI_svi radovi'!$A$1:$F$207</definedName>
    <definedName name="_xlnm.Print_Area" localSheetId="57">'UKUPNA REKAPITULACIJA'!$A$1:$I$38</definedName>
    <definedName name="_xlnm.Print_Area" localSheetId="48">VIK_naslovnica!$A$1:$D$36</definedName>
    <definedName name="_xlnm.Print_Area" localSheetId="49">'VIK_svi radovi'!$A$1:$F$255</definedName>
    <definedName name="_xlnm.Print_Titles" localSheetId="28">GO_AI_pripremni!$5:$6</definedName>
    <definedName name="_xlnm.Print_Titles" localSheetId="29">GO_AII_zemljani!$7:$8</definedName>
    <definedName name="_xlnm.Print_Titles" localSheetId="30">'GO_AIII_bet. i arm. betonski'!$5:$6</definedName>
    <definedName name="_xlnm.Print_Titles" localSheetId="31">GO_AIV_zidarski!$5:$6</definedName>
    <definedName name="_xlnm.Print_Titles" localSheetId="32">GO_AV_izolaterski!$5:$6</definedName>
    <definedName name="_xlnm.Print_Titles" localSheetId="33">GO_AVI_metalne!$3:$4</definedName>
    <definedName name="_xlnm.Print_Titles" localSheetId="34">GO_AVII_razno!$3:$4</definedName>
    <definedName name="_xlnm.Print_Titles" localSheetId="35">'GO_BI_montazni paneli'!$7:$8</definedName>
    <definedName name="_xlnm.Print_Titles" localSheetId="36">GO_BII_limarski!$5:$6</definedName>
    <definedName name="_xlnm.Print_Titles" localSheetId="43">GO_BIX_gipskartonski!$3:$4</definedName>
    <definedName name="_xlnm.Print_Titles" localSheetId="39">'GO_BV_aluminijska stolarija'!$5:$6</definedName>
    <definedName name="_xlnm.Print_Titles" localSheetId="40">'GO_BVI_pp stolarija'!$5:$6</definedName>
    <definedName name="_xlnm.Print_Titles" localSheetId="41">'GO_BVII_sekcijska vrata'!$5:$6</definedName>
    <definedName name="_xlnm.Print_Titles" localSheetId="42">GO_BVIII_stolarski!$5:$6</definedName>
    <definedName name="_xlnm.Print_Titles" localSheetId="44">GO_BX_keramicarski!$3:$4</definedName>
    <definedName name="_xlnm.Print_Titles" localSheetId="45">'GO_BXI_soboslikarsko-licilacki'!$3:$4</definedName>
    <definedName name="_xlnm.Print_Titles" localSheetId="46">'GO_BXII_wc pregrade'!$3:$4</definedName>
    <definedName name="s" localSheetId="0">#REF!</definedName>
    <definedName name="s">#REF!</definedName>
    <definedName name="st" localSheetId="0">#REF!</definedName>
    <definedName name="st">#REF!</definedName>
    <definedName name="SWIETELSKY">[6]FAKTORI!$B$3</definedName>
    <definedName name="yx" localSheetId="0">#REF!</definedName>
    <definedName name="yx">#REF!</definedName>
    <definedName name="z" localSheetId="0">#REF!</definedName>
    <definedName name="z">#REF!</definedName>
  </definedNames>
  <calcPr calcId="152511"/>
</workbook>
</file>

<file path=xl/calcChain.xml><?xml version="1.0" encoding="utf-8"?>
<calcChain xmlns="http://schemas.openxmlformats.org/spreadsheetml/2006/main">
  <c r="F252" i="4" l="1"/>
  <c r="B198" i="66" l="1"/>
  <c r="A198" i="66"/>
  <c r="B196" i="66"/>
  <c r="A196" i="66"/>
  <c r="B194" i="66"/>
  <c r="A194" i="66"/>
  <c r="B185" i="66"/>
  <c r="A185" i="66"/>
  <c r="F183" i="66"/>
  <c r="F181" i="66"/>
  <c r="F177" i="66"/>
  <c r="F185" i="66" s="1"/>
  <c r="F198" i="66" s="1"/>
  <c r="B170" i="66"/>
  <c r="A170" i="66"/>
  <c r="F168" i="66"/>
  <c r="F166" i="66"/>
  <c r="F164" i="66"/>
  <c r="F163" i="66"/>
  <c r="F160" i="66"/>
  <c r="F157" i="66"/>
  <c r="F156" i="66"/>
  <c r="F153" i="66"/>
  <c r="F152" i="66"/>
  <c r="F149" i="66"/>
  <c r="F144" i="66"/>
  <c r="F139" i="66"/>
  <c r="F136" i="66"/>
  <c r="F134" i="66"/>
  <c r="F132" i="66"/>
  <c r="F128" i="66"/>
  <c r="F125" i="66"/>
  <c r="F122" i="66"/>
  <c r="F119" i="66"/>
  <c r="F118" i="66"/>
  <c r="F117" i="66"/>
  <c r="F116" i="66"/>
  <c r="F115" i="66"/>
  <c r="F114" i="66"/>
  <c r="F113" i="66"/>
  <c r="F112" i="66"/>
  <c r="F111" i="66"/>
  <c r="F110" i="66"/>
  <c r="F108" i="66"/>
  <c r="F93" i="66"/>
  <c r="F170" i="66" s="1"/>
  <c r="F196" i="66" s="1"/>
  <c r="B84" i="66"/>
  <c r="A84" i="66"/>
  <c r="F81" i="66"/>
  <c r="F79" i="66"/>
  <c r="F75" i="66"/>
  <c r="F71" i="66"/>
  <c r="F67" i="66"/>
  <c r="F65" i="66"/>
  <c r="F62" i="66"/>
  <c r="F60" i="66"/>
  <c r="F57" i="66"/>
  <c r="F56" i="66"/>
  <c r="F53" i="66"/>
  <c r="F36" i="66"/>
  <c r="F21" i="66"/>
  <c r="F84" i="66" s="1"/>
  <c r="F194" i="66" s="1"/>
  <c r="F201" i="66" s="1"/>
  <c r="G403" i="62"/>
  <c r="G401" i="62"/>
  <c r="G399" i="62"/>
  <c r="G397" i="62"/>
  <c r="G405" i="62" s="1"/>
  <c r="F430" i="62" s="1"/>
  <c r="G395" i="62"/>
  <c r="G393" i="62"/>
  <c r="G386" i="62"/>
  <c r="G384" i="62"/>
  <c r="G382" i="62"/>
  <c r="G380" i="62"/>
  <c r="G378" i="62"/>
  <c r="G376" i="62"/>
  <c r="G374" i="62"/>
  <c r="G372" i="62"/>
  <c r="G370" i="62"/>
  <c r="G368" i="62"/>
  <c r="G366" i="62"/>
  <c r="G364" i="62"/>
  <c r="G362" i="62"/>
  <c r="G360" i="62"/>
  <c r="G358" i="62"/>
  <c r="G356" i="62"/>
  <c r="G354" i="62"/>
  <c r="G352" i="62"/>
  <c r="G350" i="62"/>
  <c r="G348" i="62"/>
  <c r="G346" i="62"/>
  <c r="G388" i="62" s="1"/>
  <c r="F428" i="62" s="1"/>
  <c r="G337" i="62"/>
  <c r="G335" i="62"/>
  <c r="G333" i="62"/>
  <c r="G331" i="62"/>
  <c r="G329" i="62"/>
  <c r="G327" i="62"/>
  <c r="G325" i="62"/>
  <c r="G323" i="62"/>
  <c r="G321" i="62"/>
  <c r="G319" i="62"/>
  <c r="G317" i="62"/>
  <c r="G315" i="62"/>
  <c r="G313" i="62"/>
  <c r="G311" i="62"/>
  <c r="G309" i="62"/>
  <c r="G307" i="62"/>
  <c r="G305" i="62"/>
  <c r="G303" i="62"/>
  <c r="G301" i="62"/>
  <c r="G339" i="62" s="1"/>
  <c r="G294" i="62"/>
  <c r="G292" i="62"/>
  <c r="G290" i="62"/>
  <c r="G288" i="62"/>
  <c r="G286" i="62"/>
  <c r="G284" i="62"/>
  <c r="G282" i="62"/>
  <c r="G280" i="62"/>
  <c r="G278" i="62"/>
  <c r="G276" i="62"/>
  <c r="G274" i="62"/>
  <c r="G272" i="62"/>
  <c r="G270" i="62"/>
  <c r="G268" i="62"/>
  <c r="G266" i="62"/>
  <c r="G264" i="62"/>
  <c r="G262" i="62"/>
  <c r="G260" i="62"/>
  <c r="G258" i="62"/>
  <c r="G296" i="62" s="1"/>
  <c r="G249" i="62"/>
  <c r="G247" i="62"/>
  <c r="G245" i="62"/>
  <c r="G243" i="62"/>
  <c r="G241" i="62"/>
  <c r="G239" i="62"/>
  <c r="G237" i="62"/>
  <c r="G235" i="62"/>
  <c r="G233" i="62"/>
  <c r="G231" i="62"/>
  <c r="G229" i="62"/>
  <c r="G227" i="62"/>
  <c r="G251" i="62" s="1"/>
  <c r="F424" i="62" s="1"/>
  <c r="G218" i="62"/>
  <c r="G216" i="62"/>
  <c r="G214" i="62"/>
  <c r="G206" i="62"/>
  <c r="G204" i="62"/>
  <c r="G202" i="62"/>
  <c r="G200" i="62"/>
  <c r="G198" i="62"/>
  <c r="G197" i="62"/>
  <c r="G196" i="62"/>
  <c r="G195" i="62"/>
  <c r="G194" i="62"/>
  <c r="G193" i="62"/>
  <c r="G192" i="62"/>
  <c r="G191" i="62"/>
  <c r="G190" i="62"/>
  <c r="G189" i="62"/>
  <c r="G188" i="62"/>
  <c r="G187" i="62"/>
  <c r="G186" i="62"/>
  <c r="G185" i="62"/>
  <c r="G220" i="62" s="1"/>
  <c r="F422" i="62" s="1"/>
  <c r="G177" i="62"/>
  <c r="G175" i="62"/>
  <c r="G173" i="62"/>
  <c r="G171" i="62"/>
  <c r="G179" i="62" s="1"/>
  <c r="F420" i="62" s="1"/>
  <c r="G169" i="62"/>
  <c r="G167" i="62"/>
  <c r="G165" i="62"/>
  <c r="G156" i="62"/>
  <c r="G154" i="62"/>
  <c r="G152" i="62"/>
  <c r="G150" i="62"/>
  <c r="G158" i="62" s="1"/>
  <c r="F418" i="62" s="1"/>
  <c r="G141" i="62"/>
  <c r="G139" i="62"/>
  <c r="G113" i="62"/>
  <c r="F143" i="62" s="1"/>
  <c r="F416" i="62" s="1"/>
  <c r="G92" i="62"/>
  <c r="F229" i="60"/>
  <c r="F228" i="60"/>
  <c r="F227" i="60"/>
  <c r="F224" i="60"/>
  <c r="F222" i="60"/>
  <c r="F219" i="60"/>
  <c r="F217" i="60"/>
  <c r="F215" i="60"/>
  <c r="F213" i="60"/>
  <c r="F211" i="60"/>
  <c r="F231" i="60" s="1"/>
  <c r="F248" i="60" s="1"/>
  <c r="F205" i="60"/>
  <c r="F203" i="60"/>
  <c r="F201" i="60"/>
  <c r="F200" i="60"/>
  <c r="F199" i="60"/>
  <c r="F198" i="60"/>
  <c r="F197" i="60"/>
  <c r="F194" i="60"/>
  <c r="F192" i="60"/>
  <c r="F189" i="60"/>
  <c r="F186" i="60"/>
  <c r="F184" i="60"/>
  <c r="F182" i="60"/>
  <c r="F179" i="60"/>
  <c r="F177" i="60"/>
  <c r="F174" i="60"/>
  <c r="F172" i="60"/>
  <c r="F170" i="60"/>
  <c r="F167" i="60"/>
  <c r="F165" i="60"/>
  <c r="F207" i="60" s="1"/>
  <c r="F246" i="60" s="1"/>
  <c r="F149" i="60"/>
  <c r="F146" i="60"/>
  <c r="F143" i="60"/>
  <c r="F140" i="60"/>
  <c r="F136" i="60"/>
  <c r="F134" i="60"/>
  <c r="F131" i="60"/>
  <c r="F128" i="60"/>
  <c r="F125" i="60"/>
  <c r="F123" i="60"/>
  <c r="F121" i="60"/>
  <c r="F120" i="60"/>
  <c r="F118" i="60"/>
  <c r="F117" i="60"/>
  <c r="F115" i="60"/>
  <c r="F114" i="60"/>
  <c r="F113" i="60"/>
  <c r="F111" i="60"/>
  <c r="F109" i="60"/>
  <c r="F108" i="60"/>
  <c r="F107" i="60"/>
  <c r="F106" i="60"/>
  <c r="F102" i="60"/>
  <c r="F101" i="60"/>
  <c r="F100" i="60"/>
  <c r="F151" i="60" s="1"/>
  <c r="F244" i="60" s="1"/>
  <c r="F93" i="60"/>
  <c r="F91" i="60"/>
  <c r="F89" i="60"/>
  <c r="F87" i="60"/>
  <c r="F86" i="60"/>
  <c r="F83" i="60"/>
  <c r="F81" i="60"/>
  <c r="F79" i="60"/>
  <c r="F76" i="60"/>
  <c r="F74" i="60"/>
  <c r="F69" i="60"/>
  <c r="F67" i="60"/>
  <c r="F66" i="60"/>
  <c r="F65" i="60"/>
  <c r="F61" i="60"/>
  <c r="F60" i="60"/>
  <c r="F59" i="60"/>
  <c r="F58" i="60"/>
  <c r="F57" i="60"/>
  <c r="F54" i="60"/>
  <c r="F53" i="60"/>
  <c r="F52" i="60"/>
  <c r="F49" i="60"/>
  <c r="F46" i="60"/>
  <c r="F45" i="60"/>
  <c r="F44" i="60"/>
  <c r="F43" i="60"/>
  <c r="F42" i="60"/>
  <c r="F39" i="60"/>
  <c r="F38" i="60"/>
  <c r="F37" i="60"/>
  <c r="F36" i="60"/>
  <c r="F33" i="60"/>
  <c r="F30" i="60"/>
  <c r="F29" i="60"/>
  <c r="F28" i="60"/>
  <c r="F27" i="60"/>
  <c r="F24" i="60"/>
  <c r="F10" i="60"/>
  <c r="F8" i="60"/>
  <c r="F95" i="60" s="1"/>
  <c r="F242" i="60" s="1"/>
  <c r="F250" i="60" s="1"/>
  <c r="F6" i="57"/>
  <c r="F8" i="57" s="1"/>
  <c r="F45" i="58" s="1"/>
  <c r="F12" i="56"/>
  <c r="F11" i="56"/>
  <c r="F10" i="56"/>
  <c r="F7" i="56"/>
  <c r="F6" i="56"/>
  <c r="F14" i="56" s="1"/>
  <c r="F43" i="58" s="1"/>
  <c r="F11" i="55"/>
  <c r="F9" i="55"/>
  <c r="F7" i="55"/>
  <c r="F6" i="55"/>
  <c r="F13" i="55" s="1"/>
  <c r="F41" i="58" s="1"/>
  <c r="F20" i="54"/>
  <c r="F19" i="54"/>
  <c r="F18" i="54"/>
  <c r="F15" i="54"/>
  <c r="F13" i="54"/>
  <c r="F11" i="54"/>
  <c r="F10" i="54"/>
  <c r="F7" i="54"/>
  <c r="F5" i="54"/>
  <c r="F22" i="54" s="1"/>
  <c r="F39" i="58" s="1"/>
  <c r="F9" i="53"/>
  <c r="F8" i="53"/>
  <c r="F11" i="53" s="1"/>
  <c r="F37" i="58" s="1"/>
  <c r="F7" i="52"/>
  <c r="F9" i="52" s="1"/>
  <c r="F35" i="58" s="1"/>
  <c r="F12" i="51"/>
  <c r="F9" i="51"/>
  <c r="F8" i="51"/>
  <c r="F14" i="51" s="1"/>
  <c r="F33" i="58" s="1"/>
  <c r="F17" i="50"/>
  <c r="F15" i="50"/>
  <c r="F13" i="50"/>
  <c r="F11" i="50"/>
  <c r="F9" i="50"/>
  <c r="F7" i="50"/>
  <c r="F19" i="50" s="1"/>
  <c r="F31" i="58" s="1"/>
  <c r="F11" i="49"/>
  <c r="F9" i="49"/>
  <c r="F7" i="49"/>
  <c r="F6" i="49"/>
  <c r="F13" i="49" s="1"/>
  <c r="F29" i="58" s="1"/>
  <c r="F9" i="48"/>
  <c r="F27" i="58" s="1"/>
  <c r="F7" i="48"/>
  <c r="F5" i="48"/>
  <c r="F23" i="47"/>
  <c r="F21" i="47"/>
  <c r="F19" i="47"/>
  <c r="F17" i="47"/>
  <c r="F15" i="47"/>
  <c r="F13" i="47"/>
  <c r="F11" i="47"/>
  <c r="F9" i="47"/>
  <c r="F7" i="47"/>
  <c r="F25" i="47" s="1"/>
  <c r="F25" i="58" s="1"/>
  <c r="F19" i="46"/>
  <c r="F17" i="46"/>
  <c r="F15" i="46"/>
  <c r="F12" i="46"/>
  <c r="F10" i="46"/>
  <c r="F21" i="46" s="1"/>
  <c r="F23" i="58" s="1"/>
  <c r="F7" i="45"/>
  <c r="F5" i="45"/>
  <c r="F9" i="45" s="1"/>
  <c r="F18" i="58" s="1"/>
  <c r="D32" i="44"/>
  <c r="F32" i="44" s="1"/>
  <c r="D27" i="44"/>
  <c r="F27" i="44" s="1"/>
  <c r="D21" i="44"/>
  <c r="F21" i="44" s="1"/>
  <c r="D10" i="44"/>
  <c r="F10" i="44" s="1"/>
  <c r="F25" i="43"/>
  <c r="F23" i="43"/>
  <c r="F21" i="43"/>
  <c r="F19" i="43"/>
  <c r="F17" i="43"/>
  <c r="F15" i="43"/>
  <c r="F13" i="43"/>
  <c r="F11" i="43"/>
  <c r="F9" i="43"/>
  <c r="F7" i="43"/>
  <c r="F27" i="43" s="1"/>
  <c r="F14" i="58" s="1"/>
  <c r="F9" i="42"/>
  <c r="F7" i="42"/>
  <c r="F11" i="42" s="1"/>
  <c r="F12" i="58" s="1"/>
  <c r="D68" i="41"/>
  <c r="F68" i="41" s="1"/>
  <c r="F62" i="41"/>
  <c r="F60" i="41"/>
  <c r="F59" i="41"/>
  <c r="F56" i="41"/>
  <c r="F55" i="41"/>
  <c r="F52" i="41"/>
  <c r="F51" i="41"/>
  <c r="F48" i="41"/>
  <c r="F47" i="41"/>
  <c r="F44" i="41"/>
  <c r="F43" i="41"/>
  <c r="F39" i="41"/>
  <c r="F37" i="41"/>
  <c r="F36" i="41"/>
  <c r="F35" i="41"/>
  <c r="F32" i="41"/>
  <c r="F31" i="41"/>
  <c r="F30" i="41"/>
  <c r="F27" i="41"/>
  <c r="F26" i="41"/>
  <c r="F23" i="41"/>
  <c r="F22" i="41"/>
  <c r="F19" i="41"/>
  <c r="F18" i="41"/>
  <c r="F15" i="41"/>
  <c r="F14" i="41"/>
  <c r="F13" i="41"/>
  <c r="F12" i="41"/>
  <c r="F11" i="41"/>
  <c r="F10" i="41"/>
  <c r="F7" i="41"/>
  <c r="F70" i="41" s="1"/>
  <c r="F10" i="58" s="1"/>
  <c r="F17" i="40"/>
  <c r="F15" i="40"/>
  <c r="F13" i="40"/>
  <c r="F11" i="40"/>
  <c r="F9" i="40"/>
  <c r="F19" i="40" s="1"/>
  <c r="F8" i="58" s="1"/>
  <c r="F9" i="39"/>
  <c r="F7" i="39"/>
  <c r="F11" i="39" s="1"/>
  <c r="F6" i="58" s="1"/>
  <c r="F432" i="62" l="1"/>
  <c r="F8" i="67" s="1"/>
  <c r="F34" i="44"/>
  <c r="F16" i="58" s="1"/>
  <c r="G341" i="62"/>
  <c r="F426" i="62" s="1"/>
  <c r="F6" i="67"/>
  <c r="F251" i="60"/>
  <c r="F252" i="60" s="1"/>
  <c r="F203" i="66"/>
  <c r="F10" i="67"/>
  <c r="F205" i="66"/>
  <c r="F47" i="58"/>
  <c r="F49" i="58" l="1"/>
  <c r="F51" i="58" s="1"/>
  <c r="F4" i="67"/>
  <c r="F13" i="67" s="1"/>
  <c r="G20" i="32" s="1"/>
  <c r="F15" i="67" l="1"/>
  <c r="F17" i="67" s="1"/>
  <c r="G263" i="24" l="1"/>
  <c r="G262" i="24"/>
  <c r="G259" i="24"/>
  <c r="G380" i="26" l="1"/>
  <c r="G23" i="18"/>
  <c r="G20" i="18"/>
  <c r="F99" i="17"/>
  <c r="F595" i="30"/>
  <c r="F594" i="30"/>
  <c r="F593" i="30"/>
  <c r="F587" i="30"/>
  <c r="F586" i="30"/>
  <c r="F585" i="30"/>
  <c r="F583" i="30"/>
  <c r="F582" i="30"/>
  <c r="F581" i="30"/>
  <c r="F578" i="30"/>
  <c r="F560" i="30"/>
  <c r="F558" i="30"/>
  <c r="F556" i="30"/>
  <c r="F554" i="30"/>
  <c r="F552" i="30"/>
  <c r="F550" i="30"/>
  <c r="F548" i="30"/>
  <c r="F546" i="30"/>
  <c r="F544" i="30"/>
  <c r="F542" i="30"/>
  <c r="B444" i="30"/>
  <c r="A444" i="30"/>
  <c r="F441" i="30"/>
  <c r="F439" i="30"/>
  <c r="F436" i="30"/>
  <c r="F432" i="30"/>
  <c r="F428" i="30"/>
  <c r="F426" i="30"/>
  <c r="F423" i="30"/>
  <c r="F421" i="30"/>
  <c r="F418" i="30"/>
  <c r="F417" i="30"/>
  <c r="F414" i="30"/>
  <c r="F444" i="30" s="1"/>
  <c r="E505" i="30" s="1"/>
  <c r="F397" i="30"/>
  <c r="F369" i="30"/>
  <c r="F368" i="30"/>
  <c r="F371" i="30"/>
  <c r="E501" i="30" s="1"/>
  <c r="F358" i="30"/>
  <c r="F356" i="30"/>
  <c r="F355" i="30"/>
  <c r="F339" i="30"/>
  <c r="F341" i="30" s="1"/>
  <c r="E499" i="30" s="1"/>
  <c r="F330" i="30"/>
  <c r="F332" i="30" s="1"/>
  <c r="E498" i="30" s="1"/>
  <c r="F328" i="30"/>
  <c r="F308" i="30"/>
  <c r="F305" i="30"/>
  <c r="F303" i="30"/>
  <c r="F310" i="30" s="1"/>
  <c r="E497" i="30" s="1"/>
  <c r="F301" i="30"/>
  <c r="F299" i="30"/>
  <c r="F283" i="30"/>
  <c r="F285" i="30"/>
  <c r="E496" i="30" s="1"/>
  <c r="F273" i="30"/>
  <c r="F270" i="30"/>
  <c r="F240" i="30"/>
  <c r="F242" i="30" s="1"/>
  <c r="E494" i="30" s="1"/>
  <c r="F223" i="30"/>
  <c r="F225" i="30"/>
  <c r="E490" i="30" s="1"/>
  <c r="F213" i="30"/>
  <c r="F215" i="30"/>
  <c r="E489" i="30"/>
  <c r="F178" i="30"/>
  <c r="F176" i="30"/>
  <c r="F174" i="30"/>
  <c r="F172" i="30"/>
  <c r="F180" i="30" s="1"/>
  <c r="E488" i="30" s="1"/>
  <c r="F170" i="30"/>
  <c r="F168" i="30"/>
  <c r="F152" i="30"/>
  <c r="F154" i="30"/>
  <c r="E487" i="30" s="1"/>
  <c r="D141" i="30"/>
  <c r="F141" i="30"/>
  <c r="F135" i="30"/>
  <c r="F133" i="30"/>
  <c r="F131" i="30"/>
  <c r="F130" i="30"/>
  <c r="F127" i="30"/>
  <c r="F126" i="30"/>
  <c r="F123" i="30"/>
  <c r="F122" i="30"/>
  <c r="F121" i="30"/>
  <c r="F118" i="30"/>
  <c r="F117" i="30"/>
  <c r="F114" i="30"/>
  <c r="F93" i="30"/>
  <c r="F95" i="30" s="1"/>
  <c r="E485" i="30" s="1"/>
  <c r="F53" i="30"/>
  <c r="F51" i="30"/>
  <c r="F55" i="30" s="1"/>
  <c r="F630" i="30" s="1"/>
  <c r="F166" i="28"/>
  <c r="F165" i="28"/>
  <c r="F164" i="28"/>
  <c r="F161" i="28"/>
  <c r="F159" i="28"/>
  <c r="F155" i="28"/>
  <c r="F153" i="28"/>
  <c r="F151" i="28"/>
  <c r="F149" i="28"/>
  <c r="F168" i="28" s="1"/>
  <c r="F213" i="28" s="1"/>
  <c r="F141" i="28"/>
  <c r="F139" i="28"/>
  <c r="F137" i="28"/>
  <c r="F136" i="28"/>
  <c r="F135" i="28"/>
  <c r="F131" i="28"/>
  <c r="F129" i="28"/>
  <c r="F126" i="28"/>
  <c r="F123" i="28"/>
  <c r="F121" i="28"/>
  <c r="F118" i="28"/>
  <c r="F116" i="28"/>
  <c r="F93" i="28"/>
  <c r="F91" i="28"/>
  <c r="F88" i="28"/>
  <c r="F85" i="28"/>
  <c r="F83" i="28"/>
  <c r="F81" i="28"/>
  <c r="F79" i="28"/>
  <c r="F78" i="28"/>
  <c r="F76" i="28"/>
  <c r="F75" i="28"/>
  <c r="F73" i="28"/>
  <c r="F72" i="28"/>
  <c r="F68" i="28"/>
  <c r="F67" i="28"/>
  <c r="F66" i="28"/>
  <c r="F39" i="28"/>
  <c r="F37" i="28"/>
  <c r="F35" i="28"/>
  <c r="F33" i="28"/>
  <c r="F31" i="28"/>
  <c r="F29" i="28"/>
  <c r="F26" i="28"/>
  <c r="F24" i="28"/>
  <c r="F21" i="28"/>
  <c r="F18" i="28"/>
  <c r="F15" i="28"/>
  <c r="F14" i="28"/>
  <c r="F13" i="28"/>
  <c r="F10" i="28"/>
  <c r="F8" i="28"/>
  <c r="G529" i="26"/>
  <c r="G526" i="26"/>
  <c r="G524" i="26"/>
  <c r="G522" i="26"/>
  <c r="G514" i="26"/>
  <c r="G512" i="26"/>
  <c r="G510" i="26"/>
  <c r="G508" i="26"/>
  <c r="G506" i="26"/>
  <c r="G499" i="26"/>
  <c r="G497" i="26"/>
  <c r="G495" i="26"/>
  <c r="G493" i="26"/>
  <c r="G491" i="26"/>
  <c r="G489" i="26"/>
  <c r="G487" i="26"/>
  <c r="G485" i="26"/>
  <c r="G482" i="26"/>
  <c r="G480" i="26"/>
  <c r="G478" i="26"/>
  <c r="G476" i="26"/>
  <c r="G474" i="26"/>
  <c r="G472" i="26"/>
  <c r="G470" i="26"/>
  <c r="G468" i="26"/>
  <c r="G466" i="26"/>
  <c r="G464" i="26"/>
  <c r="G462" i="26"/>
  <c r="G460" i="26"/>
  <c r="G458" i="26"/>
  <c r="G456" i="26"/>
  <c r="G454" i="26"/>
  <c r="G452" i="26"/>
  <c r="G450" i="26"/>
  <c r="G448" i="26"/>
  <c r="G446" i="26"/>
  <c r="G444" i="26"/>
  <c r="G442" i="26"/>
  <c r="G440" i="26"/>
  <c r="G438" i="26"/>
  <c r="G436" i="26"/>
  <c r="G434" i="26"/>
  <c r="G432" i="26"/>
  <c r="G430" i="26"/>
  <c r="G414" i="26"/>
  <c r="G411" i="26"/>
  <c r="G409" i="26"/>
  <c r="G407" i="26"/>
  <c r="G405" i="26"/>
  <c r="G403" i="26"/>
  <c r="G401" i="26"/>
  <c r="G399" i="26"/>
  <c r="G397" i="26"/>
  <c r="G386" i="26"/>
  <c r="G388" i="26" s="1"/>
  <c r="G384" i="26"/>
  <c r="G383" i="26"/>
  <c r="G347" i="26"/>
  <c r="G345" i="26"/>
  <c r="G343" i="26"/>
  <c r="G341" i="26"/>
  <c r="G339" i="26"/>
  <c r="G337" i="26"/>
  <c r="G335" i="26"/>
  <c r="G332" i="26"/>
  <c r="G331" i="26"/>
  <c r="G330" i="26"/>
  <c r="G329" i="26"/>
  <c r="G328" i="26"/>
  <c r="G327" i="26"/>
  <c r="G326" i="26"/>
  <c r="G350" i="26" s="1"/>
  <c r="G325" i="26"/>
  <c r="G312" i="26"/>
  <c r="G310" i="26"/>
  <c r="G301" i="26"/>
  <c r="G303" i="26" s="1"/>
  <c r="G299" i="26"/>
  <c r="G297" i="26"/>
  <c r="G291" i="26"/>
  <c r="G268" i="26"/>
  <c r="G266" i="26"/>
  <c r="G264" i="26"/>
  <c r="G262" i="26"/>
  <c r="G260" i="26"/>
  <c r="G258" i="26"/>
  <c r="G256" i="26"/>
  <c r="G254" i="26"/>
  <c r="G252" i="26"/>
  <c r="G270" i="26" s="1"/>
  <c r="G248" i="26"/>
  <c r="G235" i="26"/>
  <c r="G232" i="26"/>
  <c r="G230" i="26"/>
  <c r="G237" i="26" s="1"/>
  <c r="G552" i="26" s="1"/>
  <c r="G228" i="26"/>
  <c r="G218" i="26"/>
  <c r="G216" i="26"/>
  <c r="G214" i="26"/>
  <c r="G212" i="26"/>
  <c r="G210" i="26"/>
  <c r="G208" i="26"/>
  <c r="G206" i="26"/>
  <c r="G204" i="26"/>
  <c r="G202" i="26"/>
  <c r="G200" i="26"/>
  <c r="G221" i="26" s="1"/>
  <c r="G550" i="26" s="1"/>
  <c r="G193" i="26"/>
  <c r="G191" i="26"/>
  <c r="G189" i="26"/>
  <c r="G187" i="26"/>
  <c r="G185" i="26"/>
  <c r="G195" i="26" s="1"/>
  <c r="G548" i="26" s="1"/>
  <c r="G183" i="26"/>
  <c r="G174" i="26"/>
  <c r="G172" i="26"/>
  <c r="G170" i="26"/>
  <c r="G169" i="26"/>
  <c r="G168" i="26"/>
  <c r="G167" i="26"/>
  <c r="G166" i="26"/>
  <c r="G165" i="26"/>
  <c r="G164" i="26"/>
  <c r="G163" i="26"/>
  <c r="G162" i="26"/>
  <c r="G161" i="26"/>
  <c r="G160" i="26"/>
  <c r="G159" i="26"/>
  <c r="G149" i="26"/>
  <c r="G147" i="26"/>
  <c r="G145" i="26"/>
  <c r="G143" i="26"/>
  <c r="G141" i="26"/>
  <c r="G139" i="26"/>
  <c r="G137" i="26"/>
  <c r="G135" i="26"/>
  <c r="G133" i="26"/>
  <c r="G131" i="26"/>
  <c r="G129" i="26"/>
  <c r="G125" i="26"/>
  <c r="G117" i="26"/>
  <c r="G115" i="26"/>
  <c r="G113" i="26"/>
  <c r="G111" i="26"/>
  <c r="G109" i="26"/>
  <c r="G107" i="26"/>
  <c r="G103" i="26"/>
  <c r="G92" i="26"/>
  <c r="G90" i="26"/>
  <c r="G88" i="26"/>
  <c r="G86" i="26"/>
  <c r="G84" i="26"/>
  <c r="G82" i="26"/>
  <c r="G94" i="26" s="1"/>
  <c r="F97" i="26" s="1"/>
  <c r="G97" i="26" s="1"/>
  <c r="G78" i="26"/>
  <c r="G70" i="26"/>
  <c r="G68" i="26"/>
  <c r="G66" i="26"/>
  <c r="G64" i="26"/>
  <c r="G62" i="26"/>
  <c r="G60" i="26"/>
  <c r="G58" i="26"/>
  <c r="G56" i="26"/>
  <c r="G54" i="26"/>
  <c r="G52" i="26"/>
  <c r="G50" i="26"/>
  <c r="G72" i="26" s="1"/>
  <c r="G48" i="26"/>
  <c r="G44" i="26"/>
  <c r="G36" i="26"/>
  <c r="G34" i="26"/>
  <c r="G32" i="26"/>
  <c r="G30" i="26"/>
  <c r="G28" i="26"/>
  <c r="G26" i="26"/>
  <c r="G24" i="26"/>
  <c r="G20" i="26"/>
  <c r="G14" i="26"/>
  <c r="G15" i="26"/>
  <c r="G345" i="24"/>
  <c r="G344" i="24"/>
  <c r="G343" i="24"/>
  <c r="G342" i="24"/>
  <c r="G340" i="24"/>
  <c r="G338" i="24"/>
  <c r="G336" i="24"/>
  <c r="G306" i="24"/>
  <c r="G304" i="24"/>
  <c r="G302" i="24"/>
  <c r="G301" i="24"/>
  <c r="G300" i="24"/>
  <c r="G299" i="24"/>
  <c r="G297" i="24"/>
  <c r="G289" i="24"/>
  <c r="G287" i="24"/>
  <c r="G285" i="24"/>
  <c r="G284" i="24"/>
  <c r="G283" i="24"/>
  <c r="G281" i="24"/>
  <c r="G280" i="24"/>
  <c r="G279" i="24"/>
  <c r="G277" i="24"/>
  <c r="G275" i="24"/>
  <c r="G273" i="24"/>
  <c r="G271" i="24"/>
  <c r="G269" i="24"/>
  <c r="G267" i="24"/>
  <c r="G265" i="24"/>
  <c r="G261" i="24"/>
  <c r="G258" i="24"/>
  <c r="G257" i="24"/>
  <c r="G255" i="24"/>
  <c r="G254" i="24"/>
  <c r="G253" i="24"/>
  <c r="G252" i="24"/>
  <c r="G250" i="24"/>
  <c r="G249" i="24"/>
  <c r="G248" i="24"/>
  <c r="G247" i="24"/>
  <c r="G240" i="24"/>
  <c r="G238" i="24"/>
  <c r="G236" i="24"/>
  <c r="G235" i="24"/>
  <c r="G234" i="24"/>
  <c r="G232" i="24"/>
  <c r="G230" i="24"/>
  <c r="G229" i="24"/>
  <c r="G242" i="24" s="1"/>
  <c r="G323" i="24" s="1"/>
  <c r="G228" i="24"/>
  <c r="G227" i="24"/>
  <c r="G225" i="24"/>
  <c r="G218" i="24"/>
  <c r="G216" i="24"/>
  <c r="G214" i="24"/>
  <c r="G212" i="24"/>
  <c r="G210" i="24"/>
  <c r="G208" i="24"/>
  <c r="G206" i="24"/>
  <c r="G205" i="24"/>
  <c r="G204" i="24"/>
  <c r="G220" i="24" s="1"/>
  <c r="G322" i="24" s="1"/>
  <c r="G203" i="24"/>
  <c r="G192" i="24"/>
  <c r="G190" i="24"/>
  <c r="G189" i="24"/>
  <c r="G188" i="24"/>
  <c r="G186" i="24"/>
  <c r="G184" i="24"/>
  <c r="G182" i="24"/>
  <c r="G181" i="24"/>
  <c r="G179" i="24"/>
  <c r="G177" i="24"/>
  <c r="G175" i="24"/>
  <c r="G173" i="24"/>
  <c r="G171" i="24"/>
  <c r="G169" i="24"/>
  <c r="G167" i="24"/>
  <c r="G165" i="24"/>
  <c r="G163" i="24"/>
  <c r="G161" i="24"/>
  <c r="G159" i="24"/>
  <c r="G157" i="24"/>
  <c r="G155" i="24"/>
  <c r="G153" i="24"/>
  <c r="G151" i="24"/>
  <c r="G149" i="24"/>
  <c r="G147" i="24"/>
  <c r="G135" i="24"/>
  <c r="G133" i="24"/>
  <c r="G131" i="24"/>
  <c r="G137" i="24" s="1"/>
  <c r="F361" i="24" s="1"/>
  <c r="G121" i="24"/>
  <c r="G119" i="24"/>
  <c r="G117" i="24"/>
  <c r="G115" i="24"/>
  <c r="G113" i="24"/>
  <c r="G111" i="24"/>
  <c r="G109" i="24"/>
  <c r="G108" i="24"/>
  <c r="G107" i="24"/>
  <c r="G99" i="24"/>
  <c r="G97" i="24"/>
  <c r="G95" i="24"/>
  <c r="G93" i="24"/>
  <c r="G101" i="24" s="1"/>
  <c r="F357" i="24" s="1"/>
  <c r="G85" i="24"/>
  <c r="G83" i="24"/>
  <c r="G81" i="24"/>
  <c r="G79" i="24"/>
  <c r="G78" i="24"/>
  <c r="G77" i="24"/>
  <c r="G76" i="24"/>
  <c r="G74" i="24"/>
  <c r="G72" i="24"/>
  <c r="G70" i="24"/>
  <c r="G68" i="24"/>
  <c r="G66" i="24"/>
  <c r="G64" i="24"/>
  <c r="G62" i="24"/>
  <c r="G60" i="24"/>
  <c r="G58" i="24"/>
  <c r="G56" i="24"/>
  <c r="G55" i="24"/>
  <c r="G54" i="24"/>
  <c r="G53" i="24"/>
  <c r="G52" i="24"/>
  <c r="G18" i="17"/>
  <c r="F275" i="30"/>
  <c r="E495" i="30" s="1"/>
  <c r="F360" i="30"/>
  <c r="E500" i="30" s="1"/>
  <c r="F562" i="30"/>
  <c r="E606" i="30" s="1"/>
  <c r="F143" i="30"/>
  <c r="E486" i="30" s="1"/>
  <c r="F143" i="28"/>
  <c r="F211" i="28" s="1"/>
  <c r="G176" i="26"/>
  <c r="G546" i="26" s="1"/>
  <c r="G516" i="26"/>
  <c r="G560" i="26" s="1"/>
  <c r="F24" i="16"/>
  <c r="F55" i="16"/>
  <c r="F59" i="16"/>
  <c r="G26" i="17"/>
  <c r="G162" i="4"/>
  <c r="F31" i="16"/>
  <c r="G33" i="17"/>
  <c r="G34" i="17"/>
  <c r="G35" i="17"/>
  <c r="G36" i="17"/>
  <c r="G37" i="17"/>
  <c r="G38" i="17"/>
  <c r="G40" i="17"/>
  <c r="G42" i="17"/>
  <c r="G48" i="17"/>
  <c r="G50" i="17"/>
  <c r="G52" i="17"/>
  <c r="G59" i="17"/>
  <c r="G61" i="17"/>
  <c r="G63" i="17"/>
  <c r="G66" i="17"/>
  <c r="F5" i="16"/>
  <c r="F7" i="16"/>
  <c r="F9" i="16"/>
  <c r="F12" i="16"/>
  <c r="F13" i="16"/>
  <c r="F16" i="16"/>
  <c r="F18" i="16"/>
  <c r="F20" i="16"/>
  <c r="F22" i="16"/>
  <c r="F29" i="16"/>
  <c r="F33" i="16"/>
  <c r="F35" i="16"/>
  <c r="F37" i="16"/>
  <c r="F40" i="16"/>
  <c r="G52" i="4"/>
  <c r="G100" i="4"/>
  <c r="G229" i="4"/>
  <c r="G233" i="4" s="1"/>
  <c r="F264" i="4" s="1"/>
  <c r="G207" i="4"/>
  <c r="G211" i="4"/>
  <c r="G215" i="4"/>
  <c r="G219" i="4"/>
  <c r="G223" i="4"/>
  <c r="G227" i="4"/>
  <c r="G228" i="4"/>
  <c r="G163" i="4"/>
  <c r="G84" i="4"/>
  <c r="G61" i="4"/>
  <c r="G56" i="4"/>
  <c r="G57" i="4"/>
  <c r="G65" i="4"/>
  <c r="G69" i="4"/>
  <c r="G73" i="4"/>
  <c r="G80" i="4"/>
  <c r="G88" i="4"/>
  <c r="G104" i="4"/>
  <c r="G106" i="4"/>
  <c r="G113" i="4"/>
  <c r="G126" i="4"/>
  <c r="G129" i="4"/>
  <c r="G132" i="4"/>
  <c r="G118" i="4"/>
  <c r="G122" i="4"/>
  <c r="G135" i="4"/>
  <c r="G142" i="4"/>
  <c r="G167" i="4"/>
  <c r="G170" i="4" s="1"/>
  <c r="F258" i="4" s="1"/>
  <c r="G168" i="4"/>
  <c r="G147" i="4"/>
  <c r="G146" i="4"/>
  <c r="G151" i="4"/>
  <c r="G158" i="4"/>
  <c r="G155" i="4"/>
  <c r="G180" i="4"/>
  <c r="G176" i="4"/>
  <c r="G175" i="4"/>
  <c r="G185" i="4"/>
  <c r="G184" i="4"/>
  <c r="G189" i="4"/>
  <c r="G193" i="4"/>
  <c r="F42" i="16"/>
  <c r="F57" i="16"/>
  <c r="G54" i="17"/>
  <c r="G94" i="17"/>
  <c r="G96" i="4"/>
  <c r="F249" i="4" s="1"/>
  <c r="G202" i="4"/>
  <c r="F261" i="4"/>
  <c r="G137" i="4"/>
  <c r="F255" i="4"/>
  <c r="G68" i="17"/>
  <c r="G96" i="17"/>
  <c r="G43" i="17"/>
  <c r="G92" i="17"/>
  <c r="G28" i="17"/>
  <c r="G90" i="17"/>
  <c r="G75" i="4" l="1"/>
  <c r="F246" i="4" s="1"/>
  <c r="E507" i="30"/>
  <c r="F632" i="30" s="1"/>
  <c r="F637" i="30" s="1"/>
  <c r="G25" i="31" s="1"/>
  <c r="F96" i="28"/>
  <c r="F209" i="28" s="1"/>
  <c r="F43" i="28"/>
  <c r="F207" i="28" s="1"/>
  <c r="F215" i="28" s="1"/>
  <c r="G23" i="31" s="1"/>
  <c r="G38" i="26"/>
  <c r="G119" i="26"/>
  <c r="G151" i="26"/>
  <c r="G315" i="26"/>
  <c r="G390" i="26" s="1"/>
  <c r="G554" i="26" s="1"/>
  <c r="G416" i="26"/>
  <c r="G556" i="26" s="1"/>
  <c r="G501" i="26"/>
  <c r="G558" i="26" s="1"/>
  <c r="G532" i="26"/>
  <c r="G562" i="26" s="1"/>
  <c r="F153" i="26"/>
  <c r="G544" i="26" s="1"/>
  <c r="F267" i="4"/>
  <c r="G17" i="18" s="1"/>
  <c r="G27" i="18" s="1"/>
  <c r="G7" i="32" s="1"/>
  <c r="G194" i="24"/>
  <c r="F363" i="24" s="1"/>
  <c r="G123" i="24"/>
  <c r="F359" i="24" s="1"/>
  <c r="G308" i="24"/>
  <c r="G325" i="24" s="1"/>
  <c r="G347" i="24"/>
  <c r="F367" i="24" s="1"/>
  <c r="G87" i="24"/>
  <c r="F355" i="24" s="1"/>
  <c r="G291" i="24"/>
  <c r="G324" i="24" s="1"/>
  <c r="G327" i="24" s="1"/>
  <c r="F365" i="24" s="1"/>
  <c r="F597" i="30"/>
  <c r="E608" i="30" s="1"/>
  <c r="E611" i="30" s="1"/>
  <c r="F634" i="30" s="1"/>
  <c r="F370" i="24" l="1"/>
  <c r="G17" i="31" s="1"/>
  <c r="F565" i="26"/>
  <c r="G20" i="31" s="1"/>
  <c r="G31" i="18"/>
  <c r="G29" i="18"/>
  <c r="G28" i="31" l="1"/>
  <c r="G30" i="31" s="1"/>
  <c r="G32" i="31" l="1"/>
  <c r="G14" i="32"/>
  <c r="G23" i="32" s="1"/>
  <c r="G25" i="32" s="1"/>
  <c r="G27" i="32" s="1"/>
</calcChain>
</file>

<file path=xl/sharedStrings.xml><?xml version="1.0" encoding="utf-8"?>
<sst xmlns="http://schemas.openxmlformats.org/spreadsheetml/2006/main" count="5041" uniqueCount="2003">
  <si>
    <t>Instalacije koje nisu trenutno u funkciji, treba odstraniti, zatvoriti ili pokriti.</t>
  </si>
  <si>
    <t>Izvoditelj radova dužan je izvjestiti nadzorni organ o položaju ovih instalacija.</t>
  </si>
  <si>
    <t>Svi pomoćni pristupi i prilazi, ceste i slično, za potrebe gradilišta uključeni su u jediničnu cijenu i neće se priznati kao posebni troškovi.</t>
  </si>
  <si>
    <t>Kameni materijal, koji se ugrađuje mora odgovarati propisima HRN.</t>
  </si>
  <si>
    <t>Izvoditelj radova treba na temelju provjere kategorije zemljišta i terena, sastaviti cijenu radova, koja u tom pogledu mora biti fiksna i neće se, radi moguće promjene kategorije zemlje i terena, mijenjati.</t>
  </si>
  <si>
    <t>Svaka stavka ovog troškovnika smatra se završenom isključivo ako je kompletno izvedena i dovedena do pune funkcionalnosti:</t>
  </si>
  <si>
    <t>Jedinična cijena treba sadržavati :</t>
  </si>
  <si>
    <t>→kompletna mobilizacija i demobilizacija gradilišta,</t>
  </si>
  <si>
    <t>→pregled gradilišta i sva potrebna geodetska snimanja sa izradom obračunske dokumentacije,</t>
  </si>
  <si>
    <t>→geotehnički nadzor iskopa</t>
  </si>
  <si>
    <t>→dovoz, otpremu i premještanje i upotrebu svih vrsta strojeva za izvedbu ovih radova</t>
  </si>
  <si>
    <t>→potrebne razupore, potpore i mostove za prebacivanje</t>
  </si>
  <si>
    <t>→kod izvedbe nasipa uključivo nabijanje i polijevanje vodom</t>
  </si>
  <si>
    <t>→sve transporte izvan gradilišta te održavanje pristupnih i javnih puteva i cesta,</t>
  </si>
  <si>
    <t>→sve horizontalne i vertikalne transporte unutar gradilišta do mjesta rada kao potrebna skladištenja,</t>
  </si>
  <si>
    <t>→sav potreban rad i materijal bilo pomoćni ili osnovni</t>
  </si>
  <si>
    <t>→radnu skelu</t>
  </si>
  <si>
    <t xml:space="preserve"> →troškovi osiguranja i čuvanja materijala, opreme i izvedenih radova do primopredaje,</t>
  </si>
  <si>
    <t>→zaštitu od posljedica miniranja.</t>
  </si>
  <si>
    <t>→svi troškovi crpljenja atmosferske i podzemne vode, te održavanje jame u suhom stanju,</t>
  </si>
  <si>
    <r>
      <t>Obračun iskopanog materijala vrši se po 1 m</t>
    </r>
    <r>
      <rPr>
        <vertAlign val="superscript"/>
        <sz val="9"/>
        <color indexed="8"/>
        <rFont val="Arial"/>
        <family val="2"/>
        <charset val="238"/>
      </rPr>
      <t>3</t>
    </r>
    <r>
      <rPr>
        <sz val="9"/>
        <color indexed="8"/>
        <rFont val="Arial"/>
        <family val="2"/>
        <charset val="238"/>
      </rPr>
      <t xml:space="preserve"> u sraslom stanju na temelju snimljenog profila prije i poslije iskopa. </t>
    </r>
  </si>
  <si>
    <t>ARMIRANO-BETONSKI I BETONSKI RADOVI</t>
  </si>
  <si>
    <t>OPĆI UVJETI</t>
  </si>
  <si>
    <t>Pri ugradbi i njezi betona u svim armirano-betonskim i betonskim konstrukcijama striktno se pridržavati projekta konstrukcija.</t>
  </si>
  <si>
    <t>U cijenu pojedine stavke uključiti i izvedbu potrebnih otvora, usjeka, proboja i sl.</t>
  </si>
  <si>
    <t>Izrada armirano-betonskih konstrukcija obuhvaća: izradu oplate, dobavu i postavljanje armature, kvašenje oplate, ubacivanje betona  i zbijanje (vibriranje) sve dok se voda ne pojavi na površini.</t>
  </si>
  <si>
    <t>Prije početka izvedbe betonskih radova treba pregledati i zapisnički ustanoviti podatke o agregatu, cementu i vodi, odnosno faktorima koji će utjecati na kakvoću radova i ugrađenog betona.</t>
  </si>
  <si>
    <t>Upotrebljeni materijal mora odgovarati hrvatskim normama, odnosno standardima u Pravilniku za agregat, vodu, beton i armaturu.</t>
  </si>
  <si>
    <t>Betonski radovi izvode se prema projektu konstrukcije i projektu betona. Prije početka izvođenja radova, izrade konstrukcije i elemenata od betona, mora se izraditi projekt betona koji sadrži:</t>
  </si>
  <si>
    <t xml:space="preserve">* sastav betonskih mješavina, količine i tehničke uvjete za projektirane klase betona, </t>
  </si>
  <si>
    <t>* plan betoniranja, organizaciju i opremu potrebnu za izvođenje,</t>
  </si>
  <si>
    <t>* način transporta i ugradnje betonske mješavine,</t>
  </si>
  <si>
    <t>* način njegovanja ugrađenog betona,</t>
  </si>
  <si>
    <t xml:space="preserve">* program kontrolnih ispitivanja sastojaka betona, </t>
  </si>
  <si>
    <t>* program kontrole betona, uzimanje uzoraka i ispitivanje betonske mješavine i betona po partijama,</t>
  </si>
  <si>
    <t>* plan montaže elemenata, projekt skele za složene konstrukcije i elemente od betona i armiranog betona, ako nije naveden u projektu konstrukcije, te projekt za specijalne vrste oplate.</t>
  </si>
  <si>
    <t>SASTAVNI MATERIJALI</t>
  </si>
  <si>
    <t>Sastavni materijali ne smiju sadržavati štetne primjese u količinama koje mogu biti opasne za trajnost betona ili uzrokovati koroziju armature. Moraju biti pogodni za namjeravano korištenje betona.</t>
  </si>
  <si>
    <t xml:space="preserve">Za izradu betona mogu se rabiti cementi propisani normom HRN EN 197. Smiju se rabiti samo oni cementi koji imaju potvrdu sukladnosti s uvjetima odgovarajuće važeće norme, a izdaje tu potvrdu ovlaštena hrvatska institucija. </t>
  </si>
  <si>
    <t>Ne smije se rabiti cement koji je na betonari skladišten duže od tri mjeseca, ako ispitivanjima osnovnih svojstava nije potvrđeno da mu kakvoća odgovara propisanim uvjetima.</t>
  </si>
  <si>
    <t xml:space="preserve">Za izradu betona može se upotrebljavati obični agregat propisan normom HRN EN 12620. </t>
  </si>
  <si>
    <t xml:space="preserve">Mora biti razdvojen u najmanje tri frakcije, i treba imati potvrdu sukladnosti s uvjetima navedenih normi, koju izdaje ovlaštena hrvatska institucija. </t>
  </si>
  <si>
    <t>Frakcije agregata moraju se transportirati i skladištiti odvojeno, tako da se ne prljaju, ne predrobljuju i ne segregiraju.</t>
  </si>
  <si>
    <t xml:space="preserve">Podloga odlagališta agregata treba biti izvedena u dovoljnom nagibu za odvodnju vode koja se procjeđuje iz agregata. </t>
  </si>
  <si>
    <t xml:space="preserve">Voda za spravljanje betona treba zadovoljavati uvjete norme HRN EN 1008. </t>
  </si>
  <si>
    <t xml:space="preserve">Pouzdano pitka voda (iz gradskih vodovoda) može se rabiti bez potrebe prethodne provjere uporabljivosti. </t>
  </si>
  <si>
    <t>Voda koja se ne koristi za piće, a koristi se za izradu betona na osnovi provedenih ispitivanja, treba kontrolirati najmanje jednom u tri mjeseca.</t>
  </si>
  <si>
    <t>UGRADNJA BETONA</t>
  </si>
  <si>
    <t xml:space="preserve">Ugradnjom betona može se započeti tek kada je oplata i armatura u potpunosti zgotovljena i učvršćena. </t>
  </si>
  <si>
    <t xml:space="preserve">Sabijanje betona vrši se  pogodnim pervibratorima i vibratorima koji imaju minimalnu frekvenciju od 8000 ciklusa u minuti i pri tome valja paziti da ne dođe do stvaranja segregacijskih gnijezda. </t>
  </si>
  <si>
    <t xml:space="preserve">Kod vibriranja jednog sloja betona, koji dolazi na prethodni sloj koji još nije vezao, pervibratori moraju ući i u donji sloj betona za dužinu igle. </t>
  </si>
  <si>
    <t>Beton treba ubaciti što bliže njegovom konačnom položaju u konstrukciji da se izbjegne segregacija.</t>
  </si>
  <si>
    <t xml:space="preserve">Smije se vibrirati samo dobro ukliješten beton, a nikako ga se ne smije transportirati pomoću pervibratora. </t>
  </si>
  <si>
    <t xml:space="preserve">Od mjesta ubacivanja do definitivnog položaja beton smije prijeći najviše 1,50 m. </t>
  </si>
  <si>
    <t>Za sve vrijeme betoniranja na gradilištu treba dežurati stručno osoblje koje može otkloniti manje kvarove na postrojenju za spravljanje betona, transportnim sredstvima i sredstvima za ugradnju betona.</t>
  </si>
  <si>
    <t>Zaštita betonske konstrukcije vrši se polijevanjem vodom ili prekrivanjem vlažnim jutenim platnom, ovisno o temperaturi i osunčanju.</t>
  </si>
  <si>
    <t>Armatura mora ostati u projektiranom položaju i za vrijeme betoniranja i treba biti u potpunosti obložena betonom u čitavoj dužini i opsegu, sa zaštitnim slojem betona ne manjim od minimalno propisanog za tu vrstu konstrukciju.</t>
  </si>
  <si>
    <t xml:space="preserve">Ukoliko se betoniranje obavlja pri niskim temperaturama mora biti osigurana mogućnost proizvodnje zagrijanog svježeg betona i mogućnost zaštite svježeg betona za vrijeme manipuliranja. </t>
  </si>
  <si>
    <t>Tehnički proračun mora biti proveden za sve faze rada, od spravljanja, transporta i ugradnje, do njege betona, uzimajući u obzir toplinska svojstva materijala i klimatske uvjete.</t>
  </si>
  <si>
    <t>Trajanje manipulacije i transporta svježeg betona treba svesti na minimum i uvjetovano je temeljem kriterija da u tom vremenu ne smije doći do bitnije promjene konzistencije betona.</t>
  </si>
  <si>
    <t xml:space="preserve">Transportna sredstva moraju biti takova da spriječe segregaciju od mjesta spravljanja do mjesta ugradnje betona. </t>
  </si>
  <si>
    <t>To mogu biti betonske pumpe, auto-mješalice i kamioni kiperi za prijevoz do 1 km.</t>
  </si>
  <si>
    <t>Dozvoljena visina slobodnog pada betona je 1,0 m, a za veće visine treba osigurati dozvoljeni broj vertikalnih ljevaka.</t>
  </si>
  <si>
    <t>Transportna sredstva ne smiju se oslanjati na oplatu ili armaturu, kako ne bi dovela u pitanje njihov projektirani položaj.</t>
  </si>
  <si>
    <t>Definitivni plan transporta betona sa popisom svih sredstava mora izvođač predložiti pismeno nadzornom organu na odobrenje.</t>
  </si>
  <si>
    <t xml:space="preserve">Prekidi u betoniranju dopušteni su samo na mjestima kako je to predviđeno u nacrtima ili izričito dopušteno od nadzornog organa. </t>
  </si>
  <si>
    <t>ZAŠTITA BETONA</t>
  </si>
  <si>
    <t xml:space="preserve">Zaštita betona od isušivanja mora biti efikasna već u prvim satima nakon ugradnje betona, odmah kada stanje površine betona to dozvoljava. </t>
  </si>
  <si>
    <t>Intezivna zaštita mora trajati najmanje 7 dana.</t>
  </si>
  <si>
    <t xml:space="preserve">Ukoliko se zaštita od isušivanja vrši polijevanjem, voda ne smije biti hladnija od temperature površine betona, kako ne bi došlo do ubrzavanja i diferencijalnih termijskih stezanja betona koja mogu izazvati stvaranje pukotina. </t>
  </si>
  <si>
    <t>Ukoliko se zaštita od isušivanja vrši postupkom zatvaranja betonskih površina prskanjem kemijskim sredstvima, njihovo djelovanje treba provjeriti u tijeku predhodnih ispitivanja betona.</t>
  </si>
  <si>
    <t xml:space="preserve">U hladnom periodu ugrađeni  beton se mora na odgovarajući način termički zaptivati. </t>
  </si>
  <si>
    <t xml:space="preserve">Radni spojevi (reške) moraju biti vodonepropusni . </t>
  </si>
  <si>
    <t xml:space="preserve">Nakon montiranja armature i oplate, potrebno je ponovno savjesno očistiti površinu radne reške, zatim ispuhati i isprati smjesom zraka i vode. </t>
  </si>
  <si>
    <t>Naročitu pažnju pri tome valja posvetiti čišćenju uglova .</t>
  </si>
  <si>
    <t xml:space="preserve">Neposredno prije početka betoniranja druge faze na površinu radne reške nanosi se sloj mikrobetona debljine 3 mm. </t>
  </si>
  <si>
    <t xml:space="preserve">Ovaj mikrobeton spravlja se sa vodom pomiješanom sa sredstvom za povećanje prionljivosti i vlačne čvrstoće betona. </t>
  </si>
  <si>
    <t xml:space="preserve">Kod vertikalne radne reške, prije početka prve faze betoniranja treba nanijeti sredstvo za površinsko sprječavanje vezanja betona . </t>
  </si>
  <si>
    <t>Nakon skidanja oplate ovaj se sloj ispere smjesom vode i zraka pod pritiskom.</t>
  </si>
  <si>
    <t xml:space="preserve">Nakon montiranja armature i oplate potrebno je ponovno očistiti površinu vertikalne radne reške. </t>
  </si>
  <si>
    <t xml:space="preserve">Neposredno prije početka betoniranja druge faze na površinu radne reške nanosi se premaz reakcijskom smolom. </t>
  </si>
  <si>
    <t>Vrijeme nanošenja i vezivanja, odnosno vezanja reakcijske smole mora biti podešeno tako da ona ne veže dok na nju ne dođe beton druge faze betoniranja.</t>
  </si>
  <si>
    <t xml:space="preserve">Sa ugradnjom betona može se započeti tek kada je oplata i armatura definitivno postavljena. </t>
  </si>
  <si>
    <t xml:space="preserve">Izvoditelj je dužan provoditi kontrolna ispitivanja betona. </t>
  </si>
  <si>
    <t>Čvrstoća betona određuje se klasom betona, a izvođač se mora strogo pridržavati klase betona za pojedine konstrukcije, označene uproračunu mehaničke otpornosti i stabilnosti.</t>
  </si>
  <si>
    <t>HRN. U.M1.010 - ispitivanje na zatezanje</t>
  </si>
  <si>
    <t>HRN. U.M1.011 - ispitivanje na savijanje</t>
  </si>
  <si>
    <t>HRN. U.M1.012 - ispitivanje na pritisak</t>
  </si>
  <si>
    <t>OPLATE I SKELE</t>
  </si>
  <si>
    <t xml:space="preserve">OPĆENITO
</t>
  </si>
  <si>
    <t xml:space="preserve">Oplata mora biti izrađena točno po mjerama za pojedine dijelove konstrukcije, označenim u projektu.  </t>
  </si>
  <si>
    <t>Oplata, podupiranje iste, kao i pomoćna radna skela uključeni su u cijenu.</t>
  </si>
  <si>
    <t xml:space="preserve">Završne plohe betona moraju biti potpuno ravne, bez izbočina ili valova. </t>
  </si>
  <si>
    <t>Eventualni popravci segregiranih mjesta i tragovi spojeva oplate, neće se dodatno priznavati.</t>
  </si>
  <si>
    <t>Prije početka ugrađivanja betona oplata se mora detaljno očistiti.</t>
  </si>
  <si>
    <t xml:space="preserve">Na oplati se moraju izvesti svi otvori, udubine i prolazi za sve vrste instalacija i okapnica, kako bi se izbjeglo naknadno oštećenje i rastresanje konstrukcije. </t>
  </si>
  <si>
    <t>Izrađena oplata, s podupiranjem, prije betoniranja mora biti pregledana, provjerene sve dimenzije i kakvoća izvedbe, kao i čistoća i vlažnost oplate.</t>
  </si>
  <si>
    <t>Oplata mora biti tako izvedena da se može skidati bez oštećenja konstrukcije.</t>
  </si>
  <si>
    <t>Pregled i prijem oplate evidentira se u građevinskom dnevniku.</t>
  </si>
  <si>
    <t>TROŠKOVNIK</t>
  </si>
  <si>
    <t>kom.</t>
  </si>
  <si>
    <t xml:space="preserve"> poler</t>
  </si>
  <si>
    <t>odbojnici</t>
  </si>
  <si>
    <t xml:space="preserve">            BUŠENI PILOTI</t>
  </si>
  <si>
    <t>Doprema i odvoz garniture i cjelokupne opreme za izvođenje bušenih pilota nazivnog promjera 800 mm dubine do 11,35 m. Stavka predviđa transport cjelokupne opreme na gradilište (lavirka, kompresori, grabilica, sjekači, obložne kolone i dr.), priprema gradilišta te raspremanje i odvoz sa gradilišta po završetku izvedbe radova.</t>
  </si>
  <si>
    <t xml:space="preserve">Bušenje bušotina za pilote promjera 800 mm kroz matičnu stijenu (vapnenac). Dužina bušenja u stijenskoj masi je 2 m. Stavka obuhvaća bušenje u stijeni, vađenje tako dobivenog razlomljenog materijala, laviranje radnih kolona, spajanje radnih kolona, vođenje pilota na traženu točnost i utovar iskopanog materijala, odvoz i iskrcavanje na deponiji. Obračun po m' stvarno izvedene bušotine u stjenovitom tlu. </t>
  </si>
  <si>
    <t>kom</t>
  </si>
  <si>
    <t>REKAPITUALACIJA GRAĐEVINSKIH RADOVA</t>
  </si>
  <si>
    <t>Prilikom bušenja pilota potrebno je kontrolirati: poziciju (iskolčenje) pilota; vertikalnost uvodne odnosno zaštitne kolone; sastav i karakteristike slojeva tla po dubini iskopa; kotu dna iskopa. Ako sastav i svojstva tla ne odgovaraju rezultatima prethodnih geomehaničkih istraživanja, nužno je tražiti mišljenje projektanta i uz suglasnost nadzornog inženjera predvidjeti potrebne mjere ili izmjene u projektu (npr. produbljenje).</t>
  </si>
  <si>
    <t>Priprema betona treba se zasnivati na prethodnim ispitivanjima sukladno projektu betona. Proizvedeni beton treba imati projektom propisane karakteristike. Proizvođač betona mora uz svaku isporuku betona dostaviti na gradilište popratni list koji mora sadržavati sve podatke propisane važećim normama. Ispitivanje betona potrebno je provoditi na betonari (tekuća kontrola) i na samom objektu (dokazna kontrola). Tekuća i dokazna kontrola provode se u skladu s Tehničkim propisom za građevinske konstrukcije i normama na koje se poziva.</t>
  </si>
  <si>
    <t>Kad postoji sumnja u kvalitetu pojedinih izvedenih bušenih pilota (prekid betoniranja ili zarušavanje tla i sl.) predviđaju se ispitivanja cjelovitosti (integriteta) PIT metodom (Pile Integrity Test). Ova ispitivanja obavljaju se nakon što je glava pilota odbijena na projektiranu kotu. O svim provedenim ispitivanjima treba tijekom izrade ažurno dostavljati prelimenarne podatke. Detaljnu obradu i interpretaciju rezultata treba ispostaviti po završenom ispitivanju u obliku završnog izvještaja. U slučaju da se ustanove oštećenja i prekid betoniranja značajnih dimenzija, pristupit će se sanaciji pilota.</t>
  </si>
  <si>
    <t>Nakon izvedenih radova potrebno je izraditi završnu geodetsku snimku s točnim pozicijama izvedenih pilota. Prije početka radova i tijekom radova nadzorni inženjer kontrolira radove, preuzima svaku fazu radova o čemu vodi evidenciju. Nakon završetka radova nadzorni inženjer vrši detaljan pregled i izmjeru izvedenih radova te usklađenost s projektom.</t>
  </si>
  <si>
    <t>Demotaža postojećih polera i odbojnika sa obale na mjestu gdje se izgrađuje gat. Polere i odbojnike je potrebno skladištiti na mjestu prilagođenom za tu namjenu. Nakon izgradnje gata poleri i odbojnici će se ponovno ugraditi. Obračun po komadu demontiranog polera i po m' demontiranog odbojnika.</t>
  </si>
  <si>
    <t xml:space="preserve">Bušenje bušotina za pilote promjera 800 mm kroz sloj marinskih naslaga (morski pijesak, prah, mulj, dijelom nasipni kameni materijal). Stavka obuhvaća postavu bušeće garniture na poziciju pilota s točnošću 3 cm  u osi pilota, eventualnu korekciju, iskop nasipnog materijala s grabilicom, te zacjevljenje bušotine obložnom - radnom čeličnom kolonom, utovar iskopanog materijala, odvoz i iskrcavanje. Obračun po m' izvedene bušotine. Iskopani materijal se utovaruje u klapetu i odvozi na morsku deponiju udaljenu do 1nm, sve u dogovoru sa investitorom i lokalnom ispostavom lučke kapetanje.  </t>
  </si>
  <si>
    <t>Za svaku isporuku betonskog čelika na gradilište izvoditelj radova je dužan nadzornom inženjerudati na uvid atest o kakvoći čelika. Armatura se mora prije ugradnje koševa očistiti od hrđe, masnoća, tla i drugih nečistoća, koje mugu biti uzrok slabijeg prijanjanja betona. Gotove armaturne koševe treba nadzorni inženjer pregledati i utvrditi jesu li izvedeni prema projektu (profil i broj šipaka glavne armature, profil i razmak spiralne armature, položaj ukrućenja i razmaknica (distancera) te količine i broj kontaktnih varova).</t>
  </si>
  <si>
    <t>Dobava i izrada čeličnih košuljica promjera 800 mm debljine stjenke 6 mm za stupove pilota, doprema na gradilište te ugradnja u izvedene bušotine pilota. Stavka obuhvaća dobavu materijala, izvedbu čeličnih košuljica u armiračnici te dopremu na gradilište, ugradnju uz eventualna potrebna varenja za dužine iznad 12 m, te postavu u izvedene bušotine,  a sve prema armaturnom nacrtu iz izvedbenog projekta. Čelična košuljica pokriva raspon od 0,5 m ispod površine matične stijene do minimalno 1 m iznad projektiranog vrha pilota. Obračun po kg ugrađene košuljice.</t>
  </si>
  <si>
    <t>Dobava, savijanje i izrada armaturnih koševa za pilote, doprema na gradilište te ugradnja u izvedene bušotine pilota. Stavka obuhvaća dobavu materijala, izvedbu armaturnih koševa u armiračnici te dopremu na gradilište, ugradnju uz potrebna varenja za dužine iznad 12 m, te postavu u izvedene bušotine  a sve prema armaturnom nacrtu iz izvedbenog projekta. Kvaliteta armature B500B. Obračun po kg ugrađene armature.</t>
  </si>
  <si>
    <t xml:space="preserve">Betoniranje bušenih pilota betonom klase C35/45 (minimalno 400 kg cementa / m3). Beton se spravlja sa cementom uz dodatak aditiva za poboljšanu ugradivost, povećanje čvrstoće i vodonepropusnost, kao i sastav agregata koji omogućuje laku ugradbu. Beton mora biti razreda izloženosti XS2. Potrebno je postići razred vodonepropusnosti VDP3/15 prema HRN 1128. Ugradnju betona treba izvesti 'kontraktor' postupkom (lijevak i cijev čije dno mora biti stalno uronjeno u svježi beton). Betoniranje pilota mora se izvršiti u neprekidnom radu po čitavoj visini (oko 70 cm iznad projektiranog vrha pilota), a zastoj u radu iz bilo kojeg razloga ne smije biti duži od 45 minuta. Stavka obuhvaća dobavu, dopremu i betoniranje pilota betonom navedene kvalitete 'kontraktor' postupkom. Obračun po m3 ugrađenog betona. </t>
  </si>
  <si>
    <t>Obrada glave pilota štemanjem viška betona, rezanje čelične cijevi na projektiranu kotu te niveliranje glave pilota epoksi smolama. Prosječno će se svaki pilot izvesti s nadvišenjem do 70 cm. Prije postave naglavnica , vrh pilota mora se obraditi kako bi se mogla postaviti naglavnica. Obračun po komadu.</t>
  </si>
  <si>
    <t xml:space="preserve">Betoniranje 'in situ' nad morem armirano betonskih greda u prethodno postavljenim koritastim montažnim nosačima (izgubljenoj oplati). Grede su poprečnog presjeka 80x90 cm. Izvode se od betona klase C35/45 s minimalno 400 kg cementa otpornog na djelovanje morske vode, razreda izloženosti XS3. Potrebno je postići razred vodonepropusnosti VDP3/15 prema HRN 1128. Kvaliteta svih ugrađenih materijala mora biti potvrđena atestom. U jediničnoj cijeni je uključena priprema betona, transport do mjesta ugradnje, ugradnja, obrada i njegovanje betona. Također su obuhvaćeni troškovi privremene platforme, ronioca, plovni objekt kao i svi pomoćni radovi. Obračun po m3 ugrađenog betona. </t>
  </si>
  <si>
    <t xml:space="preserve">Betoniranje 'in situ' nad morem armirano betonske ploče debljine 20 cm, na prethodno postavljenim prefabriciranim šupljim pločama. Izvodi se od betona klase C35/45 s minimalno 400 kg cementa otpornog na djelovanje morske vode, razreda izloženosti XS3. Potrebno je postići razred vodonepropusnosti VDP3/15 prema HRN 1128. Kvaliteta svih ugrađenih materijala mora biti potvrđena atestom. U jediničnoj cijeni je uključena priprema betona, transport do mjesta ugradnje, ugradnja, obrada i njegovanje betona. Također su obuhvaćeni troškovi privremene platforme, ronioca, plovni objekt kao i svi pomoćni radovi. Obračun po m3 ugrađenog betona. </t>
  </si>
  <si>
    <t>novi odbojnici</t>
  </si>
  <si>
    <t>postojeći odbojnici</t>
  </si>
  <si>
    <t>4.2.</t>
  </si>
  <si>
    <t xml:space="preserve">Dobava i postava polera na betonsku konstrukciju gata. Poleri su tipa TEE BOLARD 15t koji su ugrađeni i na postojećoj obali ribarske luke. Poleri se postavljaju sa vanjske strane gatova (zapadna strana većeg gata i istočna strana manjeg gata). Postavljaju se na osnom razmaku od 5,0 m. U stavku je uključena i sva dodatna oprema (sidreni vijci). Na dijelu gata se ugrađuju poleri koji su prethodno demontirani sa postojeće obale i uskladišteni na primjerenom mjestu. Obračun je po komadu ugrađenog polera. </t>
  </si>
  <si>
    <t>postojeći poleri</t>
  </si>
  <si>
    <t>novi poleri</t>
  </si>
  <si>
    <t>4.3.</t>
  </si>
  <si>
    <t xml:space="preserve">Dobava i postava mornarskih stepenica od nehrđajućeg čelika AISI 316 (s dodatkom molibdena) prema detalju iz izvedbenog projekta. Težina stepenica je oko 50 kg. U cijeni je sav potreban rad na izradi, dopremi i montaži, te sav potreban materijal. Obračun po komadu postavljenih stepenica.  </t>
  </si>
  <si>
    <t xml:space="preserve">            RAZNI RADOVI</t>
  </si>
  <si>
    <t>Sanacija i oblikovanje reparaturnim mortom odštemane glave postojećeg dijela obale te dobava i ugradnja prijelazne naprave od nehrđajućeg čelika iznad dilatacije širine 10 cm, na spoju postojeće obale i dograđenog gata, a prema detalju iz izvedbenog projekta. U cijeni je sav potreban rad i materijal za izvršenje ove stavke. Obračun po m' postavljene naprave.</t>
  </si>
  <si>
    <t xml:space="preserve">            RAZNI RADOVI - UKUPNO:</t>
  </si>
  <si>
    <t>BUŠENI PILOTI UKUPNO:</t>
  </si>
  <si>
    <t>OPREMA UKUPNO:</t>
  </si>
  <si>
    <t>RAZNI RADOVI UKUPNO:</t>
  </si>
  <si>
    <t xml:space="preserve">Dobava, sječenje, savijanje, postava i vezivanje armature od betonskog okruglog, rebrastog čelika i armaturne mreže, kvalitete B500B. Armatura treba biti izvedena prema statičkom proračunu i planu savijanja. Sve podloške i spone su sastavni dio cijene kilograma armature. Za obračun se priznaju količine tražene projektom i statičkim proračunom i teoretske težine po profilima sa svim potrebnim podmetačima i distancerima. U cijeni je uključena dobava čelika za armiranje; razvrstavanje i čišćenje, sječenje i savijanje; doprema na gradilište, prijevozi i prenosi; postava, polaganje i vezanje te eventualno zavarivanje; uključivo sav rad i materijal potreban za dovršavanje i postavu u projektirani položaj    Obračun po kg ugrađene armature. </t>
  </si>
  <si>
    <t>betonski rebrasti čelik</t>
  </si>
  <si>
    <t>armaturne mreže</t>
  </si>
  <si>
    <t xml:space="preserve">Dobava i postava kutnih odbojnika na uglovima bazena za smještaj plovila ispod dizalice. Za materijal odbojnika treba upotrijebiti vulkaniziranu, prirodnu ili sintetičku gumu ili njihovu kombinaciju. Guma treba biti ojačana karbonskim vlaknima i otporna na utjecaje morske vode, abrazije i ultraljubičastog zračenja. U stavku je uključena i sva dodatna oprema koja se sastoji od sidrenih vijaka, pričvrsnih vijaka i sidrenih pločica za ugradnju i pričvršćenje odbojnika za obalnu konstrukciju. Sva oprema je od vruće pocinčanog čelika. Obračun je po komadu ugrađenog odbojnika. </t>
  </si>
  <si>
    <t>4.4.</t>
  </si>
  <si>
    <t>4.5.</t>
  </si>
  <si>
    <t>Projektant:</t>
  </si>
  <si>
    <t xml:space="preserve">Svi betonski i armiranobetonski radovi navedeni u ovom troškovniku moraju biti izvedeni stručno i solidno, točno prema  projektu, važećim hrvatskim normama i uputama nadzornog organa, te prema uzancama struke i uputama proizvođača za pojedine materijale ili sustave . </t>
  </si>
  <si>
    <t>Na istome mjestu smiju se odlagati samo agregati iste nazivne frakcije iz istog izvora, a iste nazivne frakcije iz različitih izvora samo ako je prethodno dokazano da imaju ista ili dovoljno slična svojstva koja ne uzrokuju promjenu količine doziranja u betonu.</t>
  </si>
  <si>
    <t>Kod vodoravnih radnih spojeva, po završetku betoniranja, kada beton dobije odgovarajuću čvrstoću tj. u vremenu od početka do završetka vezivanja betona , potrebno je površinu na koju će se dobetonirati druga faza obraditi ispiranjem i ispuhivanjem smjesom zraka i vode pod pritiskom.</t>
  </si>
  <si>
    <t xml:space="preserve">Skele i oplate moraju biti tako projektirane, konstruirane i izvedene da mogu preuzeti opterećenja i utjecaje koji nastaju u izvođenju radova, bez štetnih slijeganja i deformacija,  osigurati točnost predviđenu projektom konstrukcije, ne smiju biti ugroženi ni oštećeni oblik, funkcioniranje, izgled i trajnost stalnih radova. Skele i oplate moraju zadovoljavati mjerodavne hrvatske i europske norme kao što je EN 1065. Za izradu skela i oplata može se upotrijebiti svaki materijal koji će ispuniti uvjete konstrukcije ovih tehničkih uvjeta.
Nadvišenja skele i oplate određuju se ovisno o objektu i njegovoj namjeni te estetskom  izgledu. Za specijalne i osobito složene objekte nadvišenje skele određuje se proračunom.
Skele i oplate moraju biti tako izvedene da odgovaraju načinu ugradnje, vibriranja, njegovanja i toplinske obrade betona, prema projektu betona.
</t>
  </si>
  <si>
    <t xml:space="preserve">Oplata treba osigurati betonu traženi oblik dok ne očvrsne. Kad je oplata sastavni dio konstrukcije iIi njezina elementa i ostaje ugrađena u konstrukciji, treba provjeriti njezinu trajnost. 
Ako takva oplata ili dio oplate ne utječe na nosivost konstrukcije, treba provjeriti da njezin utjecaj na konstrukciju nije štetan.
Ako sredstva za učvrsćivanje oplate prolaze kroz beton, ne smiju štetno djelovati na beton.
Oplatu treba tako izvesti da ju je moguće lako skinuti, bez oštećenja betona.
Unutrašnje stranice oplate moraju biti čiste i, prema potrebi, premazane zaštitnim sredstvom.
</t>
  </si>
  <si>
    <t xml:space="preserve">Premaz oplate ne smije biti štetan za beton, ne smije djelovati na promjenu boje površine vidljivog betona i na vezu između armature i betona i ne smije štetno djelovati na materijal koji se naknadno nanosi na beton.
Oplatu koja apsorbira značajniju količinu vode iz betona ili omogućava evaporaciju treba odgovarajuće vlažiti da se spriječi gubitak vode iz betona, osim ako nije za to posebno i kontrolirano namijenjena. Za osiguranje traženog zaštitnog sloja betona treba koristiti odgovarajuće vodilice ili distancere oplate od armature.
</t>
  </si>
  <si>
    <t xml:space="preserve">Skele ni oplata se ne smiju uklanjati dok beton ne dobije dovoljnu čvrstoću:
    - otpornu na oštećenja površine skidanjem oplate,
    - dovoljnu za preuzimanje svih djelovanja na betonski element u tom trenutku,
    - da izbjegne deformacije veće od specificiranih tolerancija ponašanja betona.
</t>
  </si>
  <si>
    <t>Oplata se skida po fazama, bez potresa i udara, na način da se konstrukcija ne preoptereti i ne ošteti. Opterećenja skela treba otpuštati postupno tako da se drugi elementi skele ne preopterete. Stabilnost skela i oplate treba održavati pri oslobađanju i uklanjanju opterećenja.</t>
  </si>
  <si>
    <t xml:space="preserve">Kad tehnologija gradnje zahtijeva podupiranje konstrukcije i nakon skidanja oplate, raspored i način podupiranja moraju se predvidjeti projektom betona.
Specijalni način ugradnje i specijalni betoni mogu zahtijevati posebne uvjete za oplatu (podvodni beton, pumpani beton i sl.). 
Za nosive elemente kod kojih je slobodna duljina veća od 6 m, oplata se postavlja tako da nakon njezina opterećenja ostane nadvišenje veličine L/1000, gdje je L raspon elementa.
</t>
  </si>
  <si>
    <t xml:space="preserve">Prije početka ugradnje nadzor treba provjeriti: geometriju oplate, stabilnost oplate, skela i njihovih temelja, nepropusnost oplate, uklanjanje nečistoća (kao što su prašina, snijeg, led i ostaci žice) s dijela koji će se betonirati, pripremu površine oplate, otvore u oplati. </t>
  </si>
  <si>
    <t xml:space="preserve">Oplate betonskih konstrukcija izvode se od jelove građe , od šperploče, tip kao "Blažuj" ili od metala .
Daščana oplata se u principu upotrebljava za temelje, temeljne serklaže i slično, dok se za sve ostale konstrukcije upotrebljava glatka oplata ("Blažuj" ili sl.) ili metalna oplata .
Jelova građa za tesarske radove mora biti od zdrave i dovoljno suhe jelovine i mora odgovarati važećim standardima.
Drvene letve i gredice ne smiju biti izvitoperene, raspucane, zahvaćene insektima, gnjilom srčikom i gnjilim kvrgama.
Oplata od šperploče izrađuje se u tablama (panoima) čija veličina ovisi o veličini šperploče i namjeni.
</t>
  </si>
  <si>
    <t xml:space="preserve">Oplata zidova izrađuje se u tablama (panoima), čija veličina ovisi o veličini šperploče i namjeni ili drugom oplatom.    
Elementi se sastoje iz drvenog okvira i šperploče tipa "Blažuj". Za konstrukciju okvira primjeniti gredice presjeka 10x10 cm, šperploča debljine 15 mm. Zaštitna daska na oba vrha 4x13 cm. Vezne daske iz šperploče 1,5x16 cm. Vezivanje špere za okvir vijcima 50x50. Vezivanje elemenata u sklopove postiže se vijcima kroz rubne vertikale ili pomoću klina.
</t>
  </si>
  <si>
    <t>JM</t>
  </si>
  <si>
    <t>Iznos</t>
  </si>
  <si>
    <t>2-10.2</t>
  </si>
  <si>
    <t>4.</t>
  </si>
  <si>
    <t>4.1.</t>
  </si>
  <si>
    <t>5.</t>
  </si>
  <si>
    <t>5.1.</t>
  </si>
  <si>
    <t xml:space="preserve">            KOLNIČKA KONSTRUKCIJA</t>
  </si>
  <si>
    <t>Red.br.</t>
  </si>
  <si>
    <t>O.T.U.</t>
  </si>
  <si>
    <t>OPIS RADA</t>
  </si>
  <si>
    <t>Količina</t>
  </si>
  <si>
    <t>Cijena</t>
  </si>
  <si>
    <t>1.</t>
  </si>
  <si>
    <t>Jed.cije.</t>
  </si>
  <si>
    <t xml:space="preserve">            PRIPREMNI RADOVI</t>
  </si>
  <si>
    <t>1.1.</t>
  </si>
  <si>
    <t>1.2.</t>
  </si>
  <si>
    <t>m2</t>
  </si>
  <si>
    <t>1.3.</t>
  </si>
  <si>
    <t>m'</t>
  </si>
  <si>
    <t>2.</t>
  </si>
  <si>
    <t xml:space="preserve">            ZEMLJANI RADOVI</t>
  </si>
  <si>
    <t>3.</t>
  </si>
  <si>
    <t>3.1.</t>
  </si>
  <si>
    <t xml:space="preserve"> </t>
  </si>
  <si>
    <t>2.2.</t>
  </si>
  <si>
    <t>Sva geodetska mjerenja  potrebna za izvođenje, sastavni su dio stavki i</t>
  </si>
  <si>
    <t xml:space="preserve">            PRIPREMNI RADOVI - UKUPNO:</t>
  </si>
  <si>
    <t>Pod terminom "dobava" se podrazumijeva ukupna cijena nabave</t>
  </si>
  <si>
    <t>Pod terminom "doprema" se podrazumijeva ukupna cijena transporta</t>
  </si>
  <si>
    <t>materijala, proizvoda i opreme do mjesta ugradnje.</t>
  </si>
  <si>
    <t xml:space="preserve">učvršćenje po pravcu i niveleti na pripremljenu podlogu, te ugradnja ili </t>
  </si>
  <si>
    <t>2.1.</t>
  </si>
  <si>
    <t>2.3.</t>
  </si>
  <si>
    <t xml:space="preserve">            KOLNIČKA KONSTRUKCIJA - UKUPNO:</t>
  </si>
  <si>
    <t>Sve radove iz ovog troškovnika valja prilagoditi trenutnim uvjetima na terenu.</t>
  </si>
  <si>
    <t>PRIPREMNI RADOVI UKUPNO:</t>
  </si>
  <si>
    <t>kn</t>
  </si>
  <si>
    <t>ZEMLJANI RADOVI UKUPNO:</t>
  </si>
  <si>
    <t>KOLNIČKA KONSTRUKCIJA UKUPNO:</t>
  </si>
  <si>
    <t xml:space="preserve">           Ovaj troškovnik je sastavni dio tehničkog opisa i s njim čini jedinstvenu cjelinu. </t>
  </si>
  <si>
    <t xml:space="preserve">Jedinična cijena za radove iz pojedinih stavaka ovog troškovnika sadrži sav </t>
  </si>
  <si>
    <t>U stavkama ovog troškovnika pojedini termini imaju slijedeće značenje:</t>
  </si>
  <si>
    <t>-</t>
  </si>
  <si>
    <t>materijala, proizvoda i opreme, te uskladištenje na gradilištu.</t>
  </si>
  <si>
    <t>Pod terminom "ugradnja" ili "montaža" se podrazumijeva cijena raznašanja</t>
  </si>
  <si>
    <t xml:space="preserve">duž rova ili u građevinu, spuštanje u rov ili u građevinu, poravnanje i </t>
  </si>
  <si>
    <t>montaža cijevi, fazonskih komada, armatura, elektrostrojarske opreme i</t>
  </si>
  <si>
    <t xml:space="preserve">uređaja u predviđen položaj, stručne upute proizvođača, sva tvornička i </t>
  </si>
  <si>
    <t xml:space="preserve">gradilišna ispitivanja, te puštanje u probni rad. </t>
  </si>
  <si>
    <t xml:space="preserve">Obračun svih radova i količina je prema stvarno izvedenim radovima i količinama </t>
  </si>
  <si>
    <t>evidentiranim u građevinskoj knjizi, ukoliko Ugovorom o građenju nije određeno drukčije.</t>
  </si>
  <si>
    <t xml:space="preserve">           Sav građevinski materijal se dobavlja i doprema, a sav potreban rad se izvodi u skladu s </t>
  </si>
  <si>
    <t xml:space="preserve">           tehničkim opisom (općim, tehničkim i posebnim uvjetima gradnje) i u skladu s opisima </t>
  </si>
  <si>
    <t xml:space="preserve">           u pojedinim stavkama ovog troškovnika.</t>
  </si>
  <si>
    <t xml:space="preserve">           potreban rad i materijal, ukrcaj, prekrcaj, vanjske i unutrašnje transporte i sve potrebne </t>
  </si>
  <si>
    <t xml:space="preserve">           pripomoći da se stavka izvede u cijelosti prema opisu dotične stavke u troškovniku i </t>
  </si>
  <si>
    <t xml:space="preserve">           opisima odnosnih radova u tehničkom opisu.</t>
  </si>
  <si>
    <t>neće se posebno obračunavati.</t>
  </si>
  <si>
    <t xml:space="preserve">           TROŠKOVNIK GRAĐEVINSKIH RADOVA</t>
  </si>
  <si>
    <t>1.5.</t>
  </si>
  <si>
    <t>kg</t>
  </si>
  <si>
    <t>Projektantski nadzor projektanata svih struka nad izvođenjem predmetnih radova. Stavka obuhvaća izradu i dostavu pismenog izvještaja jednom mjesečno. Obračun po komadu / broju izlazaka na teren, a na temelju poziva nadzornog inženjera ili izvođača radova. U cijenu stavke uključeni su troškovi prijevoza na gradilište, kao i pripadajuće dnevnice.</t>
  </si>
  <si>
    <r>
      <t>Planiranje i valjanje posteljice od miješanih materijala.
Neravnine zasjeći grajderom ili ručno, a udubine popuniti materijalom od kojeg je izveden nasip. Posteljica nakon valjanja treba imati projektom predviđene padove na točnost +/- 2 cm mjereno letvom od 4 m. Kriteriji za ocjenu  kvalitete posteljice su :
S</t>
    </r>
    <r>
      <rPr>
        <vertAlign val="subscript"/>
        <sz val="11"/>
        <rFont val="Arial"/>
        <family val="2"/>
      </rPr>
      <t>z</t>
    </r>
    <r>
      <rPr>
        <sz val="11"/>
        <rFont val="Arial"/>
        <family val="2"/>
      </rPr>
      <t xml:space="preserve"> = 100%, M</t>
    </r>
    <r>
      <rPr>
        <vertAlign val="subscript"/>
        <sz val="11"/>
        <rFont val="Arial"/>
        <family val="2"/>
      </rPr>
      <t>s</t>
    </r>
    <r>
      <rPr>
        <sz val="11"/>
        <rFont val="Arial"/>
        <family val="2"/>
      </rPr>
      <t xml:space="preserve"> = 60 MN/m</t>
    </r>
    <r>
      <rPr>
        <vertAlign val="superscript"/>
        <sz val="11"/>
        <rFont val="Arial"/>
        <family val="2"/>
      </rPr>
      <t>2</t>
    </r>
    <r>
      <rPr>
        <sz val="11"/>
        <rFont val="Arial"/>
        <family val="2"/>
      </rPr>
      <t>.
Obračun po m</t>
    </r>
    <r>
      <rPr>
        <vertAlign val="superscript"/>
        <sz val="11"/>
        <rFont val="Arial"/>
        <family val="2"/>
      </rPr>
      <t>2</t>
    </r>
    <r>
      <rPr>
        <sz val="11"/>
        <rFont val="Arial"/>
        <family val="2"/>
      </rPr>
      <t xml:space="preserve"> izvedene posteljice.</t>
    </r>
  </si>
  <si>
    <r>
      <t>Odvoz viška materijala na deponiju udaljenu do 10 km. Cijenom stavke obuhvaćen je ukrcaj i iskrcaj materijala i transport.
Obračun po m</t>
    </r>
    <r>
      <rPr>
        <vertAlign val="superscript"/>
        <sz val="11"/>
        <rFont val="Arial"/>
        <family val="2"/>
        <charset val="238"/>
      </rPr>
      <t>3</t>
    </r>
    <r>
      <rPr>
        <sz val="11"/>
        <rFont val="Arial"/>
        <family val="2"/>
        <charset val="238"/>
      </rPr>
      <t xml:space="preserve"> odveženog materijala u sraslom stanju.</t>
    </r>
  </si>
  <si>
    <t>Strojni široki iskop tla prosječne ''C'' kategorije te utovar u vozilo.
Iskop se obavlja prema visinskim kotama iz projekta. Prosječna debljina iskopa je 70 cm. Prvi  sloj debljine minimalno 20 cm postojećeg nasipa, ukoliko se u dogovoru s nadzornim inženjerom ne utvrdi druga debljina minimalnog sloja, ovisno o kvaliteti materijala, se uklanja. 
Izvođač u dogovoru s nadzornim inženjerom, može materijal iz ostalog iskopa  razvrstati po kvaliteti i ponovo koristiti za izradu nasipa, te isti deponirati na gradilištu. Eventualno nasipavanje terena kao posljedica netočnog i prevelikog iskopa neće se posebno obračunati nego će ga izvođač sam snositi.
Obračun po m3 izvršenog iskopa u sraslom stanju</t>
  </si>
  <si>
    <r>
      <t xml:space="preserve">Izrada nosivog sloja (tampona) od mehanički zbijenog drobljenog zrnatog kamenog materijala najvećeg zrna 63 mm bez veziva .
Debljina sloja iznosi 50 cm nad betonskim serklažem postojeće obalne konstrukcije, odnosno 40 cm na nasipu. </t>
    </r>
    <r>
      <rPr>
        <sz val="11"/>
        <rFont val="Arial"/>
        <family val="2"/>
        <charset val="238"/>
      </rPr>
      <t>Materijal za izvedbu ovog sloja mora odgovarati važećim  standardima. Traženi stupanj zbijenosti Sz=100 %, a minimalni modul stišljivosti ispitan kružnom pločom Ф30 cm pri optimalnoj vlažnosti materijala iznosi M</t>
    </r>
    <r>
      <rPr>
        <vertAlign val="subscript"/>
        <sz val="11"/>
        <rFont val="Arial"/>
        <family val="2"/>
        <charset val="238"/>
      </rPr>
      <t>S</t>
    </r>
    <r>
      <rPr>
        <sz val="11"/>
        <rFont val="Arial"/>
        <family val="2"/>
        <charset val="238"/>
      </rPr>
      <t xml:space="preserve"> = 80 MN/m</t>
    </r>
    <r>
      <rPr>
        <vertAlign val="superscript"/>
        <sz val="11"/>
        <rFont val="Arial"/>
        <family val="2"/>
        <charset val="238"/>
      </rPr>
      <t>2</t>
    </r>
    <r>
      <rPr>
        <sz val="11"/>
        <rFont val="Arial"/>
        <family val="2"/>
        <charset val="238"/>
      </rPr>
      <t>. Ispitivanje modula stišljivosti vrši se na svakih 500 m</t>
    </r>
    <r>
      <rPr>
        <vertAlign val="superscript"/>
        <sz val="11"/>
        <rFont val="Arial"/>
        <family val="2"/>
        <charset val="238"/>
      </rPr>
      <t>2</t>
    </r>
    <r>
      <rPr>
        <sz val="11"/>
        <rFont val="Arial"/>
        <family val="2"/>
        <charset val="238"/>
      </rPr>
      <t xml:space="preserve"> sloja. Izvođač je dužan na vrijeme i o svom trošku osigurati potrebno kontra opterećenje za ispitivanje zbijenosti.
U cijenu je uključena dobava kamenih prirodnih ili drobljenih zrnatih materijala kakvoće i granulometrije prema zahtjevima projekta i OTU, utovar, prijevoz, i ugradba (strojno razastiranje, planiranje i zbijanje do traženog modula stišljivosti ili stupnja zbijenosti) na uređenu i preuzetu podlogu
Obračun po m</t>
    </r>
    <r>
      <rPr>
        <vertAlign val="superscript"/>
        <sz val="11"/>
        <rFont val="Arial"/>
        <family val="2"/>
        <charset val="238"/>
      </rPr>
      <t>3</t>
    </r>
    <r>
      <rPr>
        <sz val="11"/>
        <rFont val="Arial"/>
        <family val="2"/>
        <charset val="238"/>
      </rPr>
      <t xml:space="preserve"> ugrađenog i nabijenog materijala.</t>
    </r>
  </si>
  <si>
    <t>Dobava, doprema i ugradnja betona AB kolničke konstrukcije.
Betonski kolnik debljine 20 cm izvodi se od betona klase C30/37, razred izloženosti XS1, s certificiranom difuzijom klorida ispod 8x10 -12 m2/s, s dodatkom za vodonepropusnost (VDP3 - dopušteni prosječni prodor vode 15 mm). Vodonepropusnost ispitivati prodorom vode pod tlakom prema normi HRN EN 12390-8 na po tri uzorka betona iz iste mješavine.
Stavka uključuje i izvedbu bočne oplate te zarezivanje betonske površine u pravilnom rasteru koji će odobriti projektant i nadzorni inženjer kako bi se spriječilo raspucavanje kolnika. Beton se ugrađuje na prethodno ugrađenu i zbijenu kolničku konstrukciju od mehanički zbijenog drobljenog kamenog materijala, nakon što je nadzorni inženjer pregledao i odobrio postavljenu armaturu. AB kolnička konstrukcija armirana je obostrano mrežama i rubno pojačana šipkama, sve prema nacrtu armature iz izvedbenog projekta. Međusobno povezivanje segmenata rastera AB kolničke konstrukcije izvesti pomoću trnova Ø18 od armaturnog čelika B500B. Sva armatura obračunata je u stavci 5.7. 
Obračun po m3 ugrađenog betona.</t>
  </si>
  <si>
    <t>7.4.</t>
  </si>
  <si>
    <t xml:space="preserve">Izrada geodetskog elaborata izvedenog stanja.
Nakon završetka svih radova mora se izraditi geodetski snimak izvedenog stanja koji će obuhvatiti položaje svih izvedenih elemenata radi unošenja u katastarski plan: trase infrastrukturnih instalacija s pripadajućim visinskim kotama i položajima revizijskih okana, te osi i rubove prometnih površina. Elaborat je potrebno izraditi u 4 primjerka u kartiranom i digitalnom obliku te mora biti ovjeren od nadzornog inženjera i Državne geodetske uprave. Geodetski snimak mora sadržavati sve potrebne koordinate i apsolutne visinske kote pripremljene za unos u digitalnu arhivu izvedene kanalizacije.
Obračun po komadu izrađenog projekta </t>
  </si>
  <si>
    <t>7.5.</t>
  </si>
  <si>
    <t xml:space="preserve">Izrada hidrografskog elaborata izvedenog stanja, te dostava istog na pregled i ovjeru u Hrvatski hidrografski institut. Nakon izgradnje gata a prije izdavanja uporabne dozvole, ovjereni elaborat treba dostaviti u Hrvatski hidrografski institut. Elaborat je potrebno izraditi u 4 primjerka u kartiranom i u digitalnom obliku.
Obračun po komadu izrađenog elaborata. </t>
  </si>
  <si>
    <t>7.6.</t>
  </si>
  <si>
    <t xml:space="preserve">Izrada projekata izvedenog stanja svih struka uključenih u izgradnju.
Nakon završetka svih radova moraju se izraditi projekti izvedenog stanja, koji sadrže sve potrebne nacrte i izvedene detalje. Projekti trebaju biti ovjereni od strane nadzornog inženjera. Izvode se u tri kartonirana primjerka i jedan na elektroničkom mediju (CD ili DVD).   
Obračun po komadu izrađenog projekta </t>
  </si>
  <si>
    <t>građevinski projekt</t>
  </si>
  <si>
    <t>elektrotehnički projekt</t>
  </si>
  <si>
    <t>projekt vode</t>
  </si>
  <si>
    <t>Investitor:</t>
  </si>
  <si>
    <t>LUČKA UPRAVA ZADAR</t>
  </si>
  <si>
    <t>Gaženička cesta 28a, 23000 Zadar</t>
  </si>
  <si>
    <t>Građevina:</t>
  </si>
  <si>
    <t>REKONSTRUKCIJA POSTOJEĆE LUČKE INFRASTRUKTURE</t>
  </si>
  <si>
    <t>NA PODRUČJU RIBARSKE LUKE UNUTAR OBUHVATA</t>
  </si>
  <si>
    <t>TTZ - GAŽENICA</t>
  </si>
  <si>
    <t>Z.O.P.:</t>
  </si>
  <si>
    <t>OBALA</t>
  </si>
  <si>
    <t>Izrada elaborata iskolčenja, iskolčenje, obilježavanje i osiguranje osnovnih točaka i pravaca dogradnje gata, osi pilota, te kontrole u tijeku izvođenja radova. Na teren se moraju prenijeti svi podaci iz projekta neophodni za izgradnju predmetnog gata. U stavku je uračunato obnavljanje i održavanje svih iskolčenih oznaka na terenu za sve vrijeme građenja. Obračun po komadu iskolčenog pilota.</t>
  </si>
  <si>
    <t xml:space="preserve">            ARMIRANO-BETONSKI RADOVI UKUPNO:</t>
  </si>
  <si>
    <t>ARMIRANO-BETONSKI RADOVI UKUPNO:</t>
  </si>
  <si>
    <t>Dio građevine:</t>
  </si>
  <si>
    <t>TROŠKOVNIK  RADOVA</t>
  </si>
  <si>
    <t>TROŠKOVNIK ELEKTRIČNIH INSTALACIJA</t>
  </si>
  <si>
    <t>TROŠKOVNIK VODOINSTALACIJA</t>
  </si>
  <si>
    <t>TROŠKOVNIK  GRAĐEVINSKIH  RADOVA</t>
  </si>
  <si>
    <t>Projektant :</t>
  </si>
  <si>
    <t>Branislav Brkić dipl.ing.građ.</t>
  </si>
  <si>
    <t>SADRŽAJ :</t>
  </si>
  <si>
    <t>TROŠKOVNIK  ELEKTRIČNIH  INSTALACIJA</t>
  </si>
  <si>
    <t>Venćeslav Butić el.teh.</t>
  </si>
  <si>
    <t>TROŠKOVNIK  VODOINSTALACIJA</t>
  </si>
  <si>
    <t>Zoran Begonja dipl.ing.str.</t>
  </si>
  <si>
    <t>A. Vodovod</t>
  </si>
  <si>
    <t xml:space="preserve">Spajanje nove vodovodne cijevi  na  cjevovod etape 3, komplet sa svim fazonskim komadima. </t>
  </si>
  <si>
    <t>kpl.</t>
  </si>
  <si>
    <t>Spajanje vodovodne cijevi  na obalni energetski ormarić, komplete sa svim fazonskim komadima.</t>
  </si>
  <si>
    <t>kpl</t>
  </si>
  <si>
    <t>PEHD vodovodne cijevi  za radni tlak 10 bara, kompletno sa svim fazonskim komadima.</t>
  </si>
  <si>
    <t>m</t>
  </si>
  <si>
    <t>Ispitivanje montiranog cjevovoda na vodonepropusnost pomoću vode na odgovarajući tlak, uključivo sve prethodne pripremne i druge radove.</t>
  </si>
  <si>
    <t xml:space="preserve">Tlačnu probu izvesti prema važećim propisima i uputama nadzornog inžinjera i projektanta. </t>
  </si>
  <si>
    <t>Dezinfekcija i bakteriološko ispitivanje cjevovoda vodovoda prije stavljanja u pogon uz oprethodno čišćenje i ispiranje cjevovoda nakon kompletno završenih radova, sa uzimanjem uzorka i izdavanjem atesta.</t>
  </si>
  <si>
    <t>Postavljanje markirne PVC trake uzduž cijevovoda na dubini 30-50 cm sa oznakom "VODOVOD"</t>
  </si>
  <si>
    <t>8.</t>
  </si>
  <si>
    <t>Sitni potrošni materijal za montažu vodovodne instalacije.</t>
  </si>
  <si>
    <t>Ukupno vodovod</t>
  </si>
  <si>
    <t>II. GRAĐEVINSKI RADOVI</t>
  </si>
  <si>
    <t>Zidarska i težačka pripomoć pri izvedbi instalaterskih radova, koji nisu ni u jednoj stavci posebno istaknuti, tj. razna štemanja probijanja dubljenja ugradbe učvršćenja, uključujući i utrošak materijala.</t>
  </si>
  <si>
    <t xml:space="preserve"> - kod vodovodne instalacije</t>
  </si>
  <si>
    <t>Ukupno građevinski radovi:</t>
  </si>
  <si>
    <t>REKAPITULACIJA</t>
  </si>
  <si>
    <t>I. VODOVOD</t>
  </si>
  <si>
    <t>UKUPNO:</t>
  </si>
  <si>
    <r>
      <t>f</t>
    </r>
    <r>
      <rPr>
        <sz val="11"/>
        <rFont val="Times New Roman CE"/>
        <family val="1"/>
        <charset val="238"/>
      </rPr>
      <t>63 mm</t>
    </r>
  </si>
  <si>
    <r>
      <t>f</t>
    </r>
    <r>
      <rPr>
        <sz val="11"/>
        <rFont val="Times New Roman CE"/>
        <family val="1"/>
        <charset val="238"/>
      </rPr>
      <t>40 mm</t>
    </r>
  </si>
  <si>
    <r>
      <t>Iskop kanala za polaganje vodovodne cijevi . U cijenu uračunati eventualno miniranje i podupiranje.Sve komplet sa izbacivanjem materijala. Obračun po m</t>
    </r>
    <r>
      <rPr>
        <vertAlign val="superscript"/>
        <sz val="11"/>
        <rFont val="Times New Roman CE"/>
        <charset val="238"/>
      </rPr>
      <t>3</t>
    </r>
    <r>
      <rPr>
        <sz val="11"/>
        <rFont val="Times New Roman CE"/>
        <family val="1"/>
        <charset val="238"/>
      </rPr>
      <t xml:space="preserve"> iskopanog materijala u sraslom stanju.</t>
    </r>
  </si>
  <si>
    <r>
      <t>m</t>
    </r>
    <r>
      <rPr>
        <vertAlign val="superscript"/>
        <sz val="11"/>
        <rFont val="Times New Roman CE"/>
        <family val="1"/>
        <charset val="238"/>
      </rPr>
      <t>3</t>
    </r>
  </si>
  <si>
    <r>
      <t>Fino planiranje dna kanala za polaganje vodovodnih cijevi, s nabijenom pješčanom posteljicom debljine 10 cm ispod cijevi, te zatrpavanjem cijevi uz nabijanje, pijeskom 30 cm iznad tjemena cijevi. Obračun po m</t>
    </r>
    <r>
      <rPr>
        <vertAlign val="superscript"/>
        <sz val="11"/>
        <rFont val="Times New Roman"/>
        <family val="1"/>
        <charset val="238"/>
      </rPr>
      <t>3</t>
    </r>
    <r>
      <rPr>
        <sz val="11"/>
        <rFont val="Times New Roman"/>
        <family val="1"/>
        <charset val="238"/>
      </rPr>
      <t>.</t>
    </r>
  </si>
  <si>
    <r>
      <t>Zatrpavanje kanala poslije polaganja dovodnih i odvodnih cijevi, sa slojevitim ručnim nabijanjem svakih 30,0 cm sloja.Obračun po m</t>
    </r>
    <r>
      <rPr>
        <vertAlign val="superscript"/>
        <sz val="11"/>
        <rFont val="Times New Roman"/>
        <family val="1"/>
      </rPr>
      <t>3</t>
    </r>
  </si>
  <si>
    <r>
      <t>m</t>
    </r>
    <r>
      <rPr>
        <vertAlign val="superscript"/>
        <sz val="11"/>
        <rFont val="Times New Roman"/>
        <family val="1"/>
        <charset val="238"/>
      </rPr>
      <t>3</t>
    </r>
  </si>
  <si>
    <r>
      <t>Odvoz preostalog materijala iz iskopa na deponiju udaljenosti do 10,00 km.Obračun po m</t>
    </r>
    <r>
      <rPr>
        <vertAlign val="superscript"/>
        <sz val="11"/>
        <rFont val="Times New Roman"/>
        <family val="1"/>
      </rPr>
      <t>3</t>
    </r>
  </si>
  <si>
    <r>
      <t>Betoniranje blokova za osiguranje horizontalnih zavoja cjevovoda, blokova ispod armatura i križanja vodovodnih cijevi sa drugim cjevovodima, sa betonom C20/25. u stavku uračunati potrebnu oplatu.Obračun po m</t>
    </r>
    <r>
      <rPr>
        <vertAlign val="superscript"/>
        <sz val="11"/>
        <rFont val="Times New Roman"/>
        <family val="1"/>
        <charset val="238"/>
      </rPr>
      <t>3</t>
    </r>
    <r>
      <rPr>
        <sz val="11"/>
        <rFont val="Times New Roman"/>
        <family val="1"/>
        <charset val="238"/>
      </rPr>
      <t>.</t>
    </r>
    <r>
      <rPr>
        <sz val="11"/>
        <rFont val="Times New Roman"/>
        <family val="1"/>
      </rPr>
      <t xml:space="preserve">
</t>
    </r>
  </si>
  <si>
    <r>
      <t>m</t>
    </r>
    <r>
      <rPr>
        <vertAlign val="superscript"/>
        <sz val="11"/>
        <rFont val="Times New Roman"/>
        <family val="1"/>
      </rPr>
      <t>3</t>
    </r>
  </si>
  <si>
    <t>U jediničnu cijenu uračunata su također i zaštita okolnih zgrada i komunalnih instalacija od posljedica eventualnog miniranja.</t>
  </si>
  <si>
    <t>Pravila i propisi koji se odnose na određene instalacije moraju se poštivati za vrijeme izvođenja radova.</t>
  </si>
  <si>
    <t xml:space="preserve">Instalacije koje su u uporabi moraju se odgovarajuće zaštititi od oštećenja, ukloniti ili premjestiti. </t>
  </si>
  <si>
    <t xml:space="preserve">Dobava i postava polera na glavi gata za potrebe broda koji ulazi u bazen za smještaj plovila ispod dizalice. Poleri su tipa DOUBLE BITT  BOLARD 15t. U stavku je uključena i sva dodatna oprema (sidreni vijci). Obračun je po komadu ugrađenog polera. </t>
  </si>
  <si>
    <t>5.3.</t>
  </si>
  <si>
    <t xml:space="preserve">Dobava i postava radne platforme na kraju bazena za smještaj plovila ispod dizalice. Platforma je u tlocrtu trapeznog oblika dimenzija 3x2 m. Vrh platforme je na koti +0,70. Prilaz platformi omogućen je stepenicama. Konstrukcija platforme sastoji se od četiri čelična nosača usidrena u obalnu konstrukciju. Preko nosača položena su rešetkasta pocinčana čelična gazišta. Nosači su vruće valjani profili U120. U stavku je uključena i izrada stepenica, koje se sastoje od dvije tetive i reštkastih gazišta. Tetive stepenica su vruće valjani profili U200. U stavku je uključena i sva dodatna oprema koja se sastoji od sidrenih vijaka, pričvrsnih vijaka i sidrenih pločica za ugradnju i pričvršćenje platforme za obalnu konstrukciju. Svi dijelovi platforme i stepenica su od toplo cinčanog čelika kvalitete S235J0. Ukupna težina čelične konstrukcije platforme je 225 kg a površina pocinčanih čeličnih gazišta je 6 m2. Obračun po komadu ugrađene platforme.  </t>
  </si>
  <si>
    <t xml:space="preserve"> 7-01.4.2</t>
  </si>
  <si>
    <t xml:space="preserve"> 7-01.4.4</t>
  </si>
  <si>
    <t xml:space="preserve">Svi AB elementi izvode se od betona iz projektne dokumentacije i ovog troškovnika građevinskih radova.
</t>
  </si>
  <si>
    <t>TROŠKOVNIK GRAĐEVINSKIH RADOVA</t>
  </si>
  <si>
    <t>OPĆI TEHNIČKI UVJETI IZVOĐENJA RADOVA</t>
  </si>
  <si>
    <t>ZEMLJANI RADOVI</t>
  </si>
  <si>
    <t>Prilikom uređenja terena izvođač radova se mora pridržavati svih uvjeta i opisa u projektnoj dokumentaciji kao i važećih propisa.</t>
  </si>
  <si>
    <t>Prije početka zemljanih radova označiti stalne visine te snimiti postojeći teren zbog obračunavanja iskopane količine konsolidiranog tla nasipa od kamenog materijala.  Geodetski snimiti teren i u prisutnosti nadzornog inženjera odrediti relativnu visinsku</t>
  </si>
  <si>
    <t>Svi iskopi moraju se izvesti prema planu iskolčenja, a radovi kao pojedine faze zemljanih radova moraju se obavezno snimiti i uvesti u građevinsku knjigu.</t>
  </si>
  <si>
    <t>Iskop zemlje vrši se ručno ili strojno prema opisu u stavkama troškovnika.</t>
  </si>
  <si>
    <t>Vanprofilski iskop ide na teret izvoditelja, te će samo u iznimnim slučajevima nadzorni organ investitora priznati izvođaču vanprofilski iskop.</t>
  </si>
  <si>
    <t>Sav iskop  mora se izvoditi sa pravilnim odsjecanjem bočnih strana i dna jame (horizontalno).</t>
  </si>
  <si>
    <t>Svi radovi na izgradnji građevine moraju se obavezno snimiti i uvesti u građevinsku knjigu.</t>
  </si>
  <si>
    <t>Crpljenje podzemne vode je uračunato u jediničnu cijenu.</t>
  </si>
  <si>
    <t xml:space="preserve">Transportne dužine obračunavaju se od težišta mase iskopa do težišta mase nasipa, odnosno deponije. </t>
  </si>
  <si>
    <t>Nakon završetka radova izvršiti planiranje terena, zatrpavanje jama te uklanjanje čitavog otpadnog materijala sa gradilišta, što se ne plaća posebno.</t>
  </si>
  <si>
    <t>Izvoditelj će izvršiti potrebna iskolčenja, biti odgovoran za izmjere, te poduzeti potrebnu predostrožnost provjere dimenzije (visinske kote, profili).</t>
  </si>
  <si>
    <t xml:space="preserve">Pri iskolčenju treba posebnu pažnju posvetiti da se ostane u predmetu, vlasništvu i pravima. </t>
  </si>
  <si>
    <t>Izvoditelj snosi svu odgovornost za diranje u pravo vlasništva susjeda.</t>
  </si>
  <si>
    <t>Iskope zemlje za kanalske rovove vršiti sa pravilnim odsijecanjem bočnih strana i dna jame.</t>
  </si>
  <si>
    <t xml:space="preserve">Odbacivanje iskopa minimalno 1,0 m od ruba iskopa. </t>
  </si>
  <si>
    <t xml:space="preserve">Ručno otkopavanje zemlje izvoditi obavezno odozgo na niže. </t>
  </si>
  <si>
    <t>Kopanje zemlje pri dubinama većim od 1,0 m izvoditi pod kontrolom zadužene osobe.</t>
  </si>
  <si>
    <t xml:space="preserve">Rovove i kanale izvoditi u širini prema projektnoj dokumentaciji. </t>
  </si>
  <si>
    <t>Pri strojnom iskopu zemlje treba voditi računa o stabilnosti zemlje ispod stroja, kao i odlaganju iskopanog materijala na razmak koji ne ugrožava stabilnost bočnih stranica iskopa.</t>
  </si>
  <si>
    <t>Oplata za razupiranje bočnih strana iskopa treba izlaziti minimalno 20 cm iznad ruba iskopa, kako bi se spriječio pad i urušavanje materijala sa terena u iskop (rov, kanal ili jamu).</t>
  </si>
  <si>
    <t>NAPOMENA:</t>
  </si>
  <si>
    <t>Sve niže napisano, kao i opisano u pojedinim stavkama, obuhvaća kompletan rad, materijal, obaveze i davanja ponuđača, odnosno izvođača radova</t>
  </si>
  <si>
    <t>Red. broj</t>
  </si>
  <si>
    <t>Opis robe - materijala - usluge</t>
  </si>
  <si>
    <t>Jed.mjere</t>
  </si>
  <si>
    <t>Jed.cijena /kn/</t>
  </si>
  <si>
    <t>Uk.cijena /kn/</t>
  </si>
  <si>
    <t>RAZDJELNI ORMARI NA OBALI (YACHT ORMARI)</t>
  </si>
  <si>
    <t>RAZDJELNI ORMAR RO-E3 (MASTER)</t>
  </si>
  <si>
    <t>Razdjelni ormar RO-E3   komplet:</t>
  </si>
  <si>
    <t>RAZDJELNI ORMAR RO-E1 (SLAVE)</t>
  </si>
  <si>
    <t>Razdjelni ormar RO-E1   komplet:</t>
  </si>
  <si>
    <t>KABELI, IZJEDNAČENJE POTENCIJALA I OSTALA OPREMA</t>
  </si>
  <si>
    <t>Dobava, polaganje i spajanje kabela el.instalacije objekta. Kabeli se u polažu unutar adekvatnih cijevi u tlu.  Polaže se:</t>
  </si>
  <si>
    <r>
      <t>Kabel NYY 3x6 mm</t>
    </r>
    <r>
      <rPr>
        <vertAlign val="superscript"/>
        <sz val="9"/>
        <rFont val="Arial CE"/>
        <family val="2"/>
        <charset val="238"/>
      </rPr>
      <t>2</t>
    </r>
  </si>
  <si>
    <r>
      <t>Kabel NYY 4x70 mm</t>
    </r>
    <r>
      <rPr>
        <vertAlign val="superscript"/>
        <sz val="9"/>
        <rFont val="Arial CE"/>
        <family val="2"/>
        <charset val="238"/>
      </rPr>
      <t>2</t>
    </r>
  </si>
  <si>
    <t>Komunikacijski kabel ETHERNET Cat 6 S/FTP ( s folijom i oklopom, predviđen za vanjsku ugradnju ) se postavlja u  elektoinstalaterskoj cijevi fi 50 serijski Ulaz/Izlaz od portirnice do master ormara , te od MASTER ormara dalje prema SLAVE ormarima  ( po sistemu ulaz/izlaz).</t>
  </si>
  <si>
    <r>
      <t>Vod P/F 1x50 mm</t>
    </r>
    <r>
      <rPr>
        <vertAlign val="superscript"/>
        <sz val="9"/>
        <rFont val="Arial"/>
        <family val="2"/>
        <charset val="238"/>
      </rPr>
      <t>2</t>
    </r>
  </si>
  <si>
    <t>Flexibilna kabuplast cijev fi75</t>
  </si>
  <si>
    <t>Flexibilna kabuplast cijev fi110</t>
  </si>
  <si>
    <t>Dobava i ugradnja u prostoru portirnice slijedeće opreme:
- Čitač kartica RFID
- Mifare kartica…..50 kom
- Softwer + instalacija i puštanje u rad  te obuka osoblja</t>
  </si>
  <si>
    <t>komplet</t>
  </si>
  <si>
    <t xml:space="preserve">Ostali sitni nenabrojani spojni i montažni materijal. </t>
  </si>
  <si>
    <t>GRAĐEVINSKI I OSTALI RADOVI</t>
  </si>
  <si>
    <t>Strojni iskop rova u terenu C kategorije za polaganje kabuplast cijevi od betonskog postolja za smještaj ormara na obali do pripadajućih kabelskih zdenac. Dimenzija rova je prosječno 80 cm dubine, a širine 40cm. Obračun prema projektiranom profilu i stvarno izvršenoj duljini iskopa, u sraslom stanju.</t>
  </si>
  <si>
    <t>m3</t>
  </si>
  <si>
    <t>Strojni iskop jame u terenu C kategorije za izradu betonskog postolja za smještaj ormara na obali, dimenzije iskopa 60 x 60 x 60 cm, količina iskopa = 0,22 m³, sa pravilnim odsjecanjima strana. Odvoz viška materijala iz iskopa na deponij udaljen do 10 km, kojeg osigurava izvođač radova. Stavka obuhvaća i taksu za deponiranje. Komplet</t>
  </si>
  <si>
    <t>Izrada armirano betonskog postolja  za smještaj razdjelnih ormara na obali, od betona klase C30/37, dimenzije 60x60x60 cm, uključujući dobavu i transport potrebnog materijala za izradu postolja. Prilikom izrade betonskog postolja potrebno je u koordinaciji sa izvođačem radova na elektrotehničkim instalacijama postaviti sidrene vijke za pričvršćenje elektro bloka, postaviti PVC cijevi za prolaz energetskih i signalnih kabela. Komplet</t>
  </si>
  <si>
    <t>PREGLED I ISPITIVANJE</t>
  </si>
  <si>
    <t>Završno ispitivanje kompletne instalacije od strane ovlaštene organizacije i izdavanja zapisnika i uvjerenja o ispitivanju.</t>
  </si>
  <si>
    <t>kmplt</t>
  </si>
  <si>
    <t>Pripremno-završni radovi na otvaranju i zatvaranju gradilišta, završno čišćenje gradilišta i objekta, dovođenje okoliša u prvobitno stanje.</t>
  </si>
  <si>
    <t>Predaja Investitoru svih jamstvenih listova i  uputa za održavanje.</t>
  </si>
  <si>
    <t>Sudjelovanje u radu komisije za tehnički pregled, priprema i predaja na tehničkom pregledu svih ispitnih protokola, atesta, certifikata materijala i opreme.</t>
  </si>
  <si>
    <t xml:space="preserve">    SVEUKUPNO:</t>
  </si>
  <si>
    <t>Venćeslav Butić, el.teh.</t>
  </si>
  <si>
    <t>A.</t>
  </si>
  <si>
    <t>B.</t>
  </si>
  <si>
    <t>C.</t>
  </si>
  <si>
    <t xml:space="preserve">  UKUPNO ( A - C ) :</t>
  </si>
  <si>
    <t xml:space="preserve">  PDV  ( 25 % )        :</t>
  </si>
  <si>
    <t xml:space="preserve"> SVEUKUPNO  :</t>
  </si>
  <si>
    <t>GRAĐEVINSKI  RADOVI</t>
  </si>
  <si>
    <t>ELEKTRIČNE INSTALACIJE</t>
  </si>
  <si>
    <t>VODOINSTALACIJE</t>
  </si>
  <si>
    <t xml:space="preserve">Svaki element u visini kliješta ima rupe profila 20 mm, koje služe za postavu svornjaka ili stega sa žabicama tipa geku. Rupe su okovane metalnim šajbama. Razupiranje se postiže juvidur cijevima. Kliješta su dvodjelna od drveta 2x6/14 cm.
Podupiranje oplate postiže se obostrano sa koso postavljenim podupiračima . Čela zidova opločuju se šiberom koji se fiksira na glavnu oplatu.
</t>
  </si>
  <si>
    <r>
      <t>Oplata zidova obračunava se po 1 m</t>
    </r>
    <r>
      <rPr>
        <vertAlign val="superscript"/>
        <sz val="9"/>
        <rFont val="Arial"/>
        <family val="2"/>
        <charset val="238"/>
      </rPr>
      <t>2</t>
    </r>
    <r>
      <rPr>
        <sz val="9"/>
        <rFont val="Arial"/>
        <family val="2"/>
        <charset val="238"/>
      </rPr>
      <t xml:space="preserve"> izvedene površine zida uključujući sve okvire otvora . 
Oplata ploča obračunava se po 1 m</t>
    </r>
    <r>
      <rPr>
        <vertAlign val="superscript"/>
        <sz val="9"/>
        <rFont val="Arial"/>
        <family val="2"/>
        <charset val="238"/>
      </rPr>
      <t>2</t>
    </r>
    <r>
      <rPr>
        <sz val="9"/>
        <rFont val="Arial"/>
        <family val="2"/>
        <charset val="238"/>
      </rPr>
      <t xml:space="preserve"> izvedene površine ploče , mjerene među zidovima sa čeonom oplatom ploče i okvirima otvora . 
Ostale konstrukcije obračunavaju se prema oznakama i stavkama troškovnika.
</t>
    </r>
  </si>
  <si>
    <t>→ izvedba betonske mase u betonari,
→ dostava na gradilište,                                                                                                                     
→ doprema, izrada i montaža sa demontažom kompletne oplate prema troškovniku
→vlaženje i premazivanje oplate i mazanje kalupa,                                                                    
→pregled oplate od strane izvođača i nadzornog inženjera prije početka betoniranja
→ugradba u oplatu, sa svim potrebnim horizontalnim i vertikalnim transportima,
→potrebna radna skela i podupiranje                               
→sve potrebne skele, uključujući podupiranje, učvršćenje, prilaze, mostove itd,</t>
  </si>
  <si>
    <t>→zaštitu betonskih i AB konstrukcija od djelovanja atmosferilija i temperaturnih utjecaja,
→skidanje oplate, 
→popravak neravnina na elementima u glatkoj oplati,
→zatvaranje rupa, otvora, montažnih spojeva, šliceva oko instalacija i sl,                                       
→betoniranje u vodi
→uzimanje potrebnih uzoraka,
→ ispitivanje materijala s predočenjem atesta,
→ čišćenje u tijeku izvođenja i nakon završetka svih radova,</t>
  </si>
  <si>
    <t xml:space="preserve">→ svu štetu kao i troškove popravka kao posljedica nepažnje u tijeku izvedbe,                               
→svi režijski troškovi
→ troškove zaštite na radu po HTZ i drugim postojećim propisima,
→ dovođenje vode, plina i struje od priključaka na gradilištu do mjesta potrošnje,
→ isporuka pogonskog materijala
→ troškove atesta.                                                                                                                                                                                                                                                        </t>
  </si>
  <si>
    <t>Prije početka ugradnje, izvođač mora prema normi HRN EN 13670 provjeriti je li armatura u skladu sa zahtjevima iz projekta betonske konstrukcije, te je li tijekom rukovanja i skladištenja armature došlo do njezinog oštećivanja, deformacije ili druge promjene koja bi bila od utjecaja na tehnička svojstva betonske konstrukcije.</t>
  </si>
  <si>
    <t>→ provjeriti je li armatura izrađena, postavljena i povezana u skladu s projektom betonske  konstrukcije te u skladu s Prilozima B (Tehničkog propisa za betonske konstrukcije (N.N. 139/09)) i odgovarajućim normama te dokumentirati nalaze svih provedenih provjera zapisom u građevinski dnevnik.</t>
  </si>
  <si>
    <t xml:space="preserve">→savijanje u središnjem savijalištu te transport do gradilišta i dobavu svog potrebnog materijala s transportom na gradilište                                                                                                              
→sav potreban rad uključivo unutrašnji transport, te alat za ručnu ili strojnu,
→ obradu (sječenje, savijanje),                                                                                                      
→pregled armature prije savijanja i sječenja sa čišćenjem od hrđe, masnoće i ostalih nečistoća te sortiranjem,     </t>
  </si>
  <si>
    <t>Atesti za materijale, poluproizvode i proizvode obvezno se dostavljaju pri isporuci na objektu i evidentiraju se u građevinskom dnevniku. Materijali bez valjanog isprave o sukladnosti ne mogu se ugraditi.</t>
  </si>
  <si>
    <t xml:space="preserve">OPLATE
</t>
  </si>
  <si>
    <t>MATERIJAL</t>
  </si>
  <si>
    <t>Uglavnom razlikujemo table za zidove, ploče, nosače i stupove a sve po projektu.</t>
  </si>
  <si>
    <t xml:space="preserve">NAPOMENE
Pri skidanju oplate izbjegavati udarce i bacanje panoa zbog oštećenja. Nakon skidanja, oplatu treba očistiti i premazati odgovarajućim sredstvom (vretenasto, parafinsko ili slično ulje).
Montaža oplate vrši se prema posebno izrađenim nacrtima.
</t>
  </si>
  <si>
    <t>NAČIN OBRAČUNAVANJA</t>
  </si>
  <si>
    <t>Jedinična cijena betonskih radova i oplate sadržava:</t>
  </si>
  <si>
    <t>ARMATURA</t>
  </si>
  <si>
    <t>Armatura mora biti u položaju predviđenom projektom i u potpunosti obuhvaćena betonom.</t>
  </si>
  <si>
    <t>Pregled postavljene armature vrši projektant projekta konstrukcije ili nadzorni organ na građevini.</t>
  </si>
  <si>
    <t xml:space="preserve">Za armiranje betonskih konstrukcija i elemenata koriste se čelici za armiranje, koji trebaju zadovoljavati uvjete norme EN 10080 i uvjete projekta konstrukcije. </t>
  </si>
  <si>
    <t xml:space="preserve">Površina armature mora biti očišćena od slobodne hrđe i tvari koje mogu štetno djelovati na čelik, beton ili vezu između njih. </t>
  </si>
  <si>
    <t>Čelik za armiranje betona treba rezati i savijati prema projektnim specifikacijama.</t>
  </si>
  <si>
    <t>Rukovanje, skladištenje i zaštita armature treba biti u skladu sa zahtjevima tehničkih specifikacija koje se odnose na čelik za armiranje, projekta betonske konstrukcije te odredbama Priloga B Tehničkog propisa za betonske konstrukcije (N.N. 139/09).</t>
  </si>
  <si>
    <t>Armatura se ugrađuje u armiranobetonsku konstrukciju prema projektu betonske konstrukcije, normi HRN EN 13670 i normama na koje ta upućuje.</t>
  </si>
  <si>
    <t>Nadzorni inženjer neposredno prije početka betoniranja mora:</t>
  </si>
  <si>
    <t>→provjeriti postoji li isprava o sukladnosti za čelik za armiranje, odnosno za armaturu i  jesu  li iskazana svojstva sukladna zahtjevima iz projekta betonske konstrukcije,</t>
  </si>
  <si>
    <t>Prilikom transportiranja armature sa središnjeg savijališta na gradilište, armatura mora biti vezana i označena po stavkama i pozicijama iz nacrta savijanja armature.</t>
  </si>
  <si>
    <t xml:space="preserve">Armatura mora biti na gradilištu pregledno deponirana. </t>
  </si>
  <si>
    <t xml:space="preserve">Prije polaganja, armatura mora biti očišćena od hrđe i nečistoća. </t>
  </si>
  <si>
    <t>Žica, plastični ili drugi ulošci koji se polažu radi održavanja razmaka kao i sav drugi pomoćni materijal uključeni su u jediničnu cijenu.</t>
  </si>
  <si>
    <t xml:space="preserve">Armatura se mora ugrađivati po profilima iz dokaza stabilnosti i mehaničke otpornosti, odnosno nacrta savijanja. </t>
  </si>
  <si>
    <t xml:space="preserve">Ukoliko je onemogućena nabava određenih profila zamjena se vrši uz odobrenje projektanta. </t>
  </si>
  <si>
    <t>Postavljenu armaturu prije betoniranja dužan je osim rukovodioca gradilišta i nadzornog organa pregledati i nadzorni organ na građevini i to upisati u građevinski dnevnik.</t>
  </si>
  <si>
    <t>Pri polaganju armature naročitu pažnju valja posvetiti visini armature kod greda i ploča kako ne bi došlo do povećanja visine grede ili debljine ploče kod betoniranja zbog previsoko položene spomenute armature.</t>
  </si>
  <si>
    <t>Prije početka radova, izvođač je dužan, neovisno o ovim općim uvjetima za izvođenje betonskih i AB radova, izraditi projekt betona, koji mora dostaviti na suglasnost projektantu.</t>
  </si>
  <si>
    <t>Projekt betona mora biti stalno na gradilištu.</t>
  </si>
  <si>
    <t xml:space="preserve">Betonirati je dozvoljeno tek nakon što je nadzorni inženjer pregledao oplatu, odobrio montažu armature , a nakon toga i potvrdio ispravnost postavljanja iste upisom u građevinski dnevnik. </t>
  </si>
  <si>
    <t>Armirački radovi se u svemu moraju izvoditi prema HRN, važećim propisima i standardima.</t>
  </si>
  <si>
    <t>Prije ugradbe pojedinog materijala Izvođač mora Nadzornom iženjeru predočiti prateću dokuemntaciju  i dokaze kvalitete za svaki pojedini materijal i dobiti dopuštenje za ugradbu navedenog materijala.</t>
  </si>
  <si>
    <t>Jedinična cijena armiračkih radova sadržava:</t>
  </si>
  <si>
    <t xml:space="preserve">→sječenje, ravnanje i savijanje armature na gradilištu sa horizontalnim transportom do mjesta savijanja te horizontalnim i vertikalnim transportom do mjesta vezanja i ugradnje,      </t>
  </si>
  <si>
    <t>→postavljanje i vezanje armature, sa podmetanjem podložaka, kako bi se osigurala potrebna udaljenost između armature i oplate,</t>
  </si>
  <si>
    <t>→pregled armature od strane izvođača i nadzornog organa prije početka betoniranja,</t>
  </si>
  <si>
    <t>→uzimanje izmjera na objektu,</t>
  </si>
  <si>
    <t>→razrada izvedbene dokumentacije u skladu sa konačnom preciznom izmjerom,</t>
  </si>
  <si>
    <t>→ovjeru usklađenosti razrade izvedbene dokumentacije sa glavnim i izvedbenim projektom</t>
  </si>
  <si>
    <t xml:space="preserve"> (ovjera od strane projektanta konstrukcije),</t>
  </si>
  <si>
    <t>→sva bušenja postojeće konstrukcije za postavljanje ankera i postavljanje ankera,</t>
  </si>
  <si>
    <t>→sve potrebne skele i podupiranja,</t>
  </si>
  <si>
    <t>→mjere zaštite na radu.</t>
  </si>
  <si>
    <r>
      <t>Temperatura ugrađenog betona mora tri dana poslije ugradbe iznositi najmanje 278 K (+5</t>
    </r>
    <r>
      <rPr>
        <vertAlign val="superscript"/>
        <sz val="9"/>
        <rFont val="Arial"/>
        <family val="2"/>
        <charset val="238"/>
      </rPr>
      <t>o</t>
    </r>
    <r>
      <rPr>
        <sz val="9"/>
        <rFont val="Arial"/>
        <family val="2"/>
        <charset val="238"/>
      </rPr>
      <t>C).</t>
    </r>
  </si>
  <si>
    <t>1.4.</t>
  </si>
  <si>
    <t>1.6.</t>
  </si>
  <si>
    <t>2-02.3</t>
  </si>
  <si>
    <r>
      <t>m</t>
    </r>
    <r>
      <rPr>
        <vertAlign val="superscript"/>
        <sz val="11"/>
        <rFont val="Arial"/>
        <family val="2"/>
        <charset val="238"/>
      </rPr>
      <t>3</t>
    </r>
  </si>
  <si>
    <t xml:space="preserve">            ZEMLJANI RADOVI - UKUPNO:</t>
  </si>
  <si>
    <t>5-01</t>
  </si>
  <si>
    <t>3.2.</t>
  </si>
  <si>
    <t>7-02</t>
  </si>
  <si>
    <t xml:space="preserve">Lociranje i označavanje mjesta poznatih trasa podzemnih instalacija (vodovod, odvodnja), a prerma situaciji, te podacima odgovornih osoba nadležnih službi pripadajućih instalacija.
Radovi se moraju obavljati uz prisustvo predstavnika nadležnih komunalnih poduzeća.
Tijekom izvedbe radova osobitu pozornost posvetiti da ne dođe do oštećenja instalacija.
</t>
  </si>
  <si>
    <r>
      <t xml:space="preserve">Horizontalno strojno bušenje betonskog obalnog zida. Promjer bušotine 120 mm, a duljina oko 2 m. Stavka uključuje iskop građevinske jame za bušeču garnituru, bušenje, ugradnju zaštitne cijevi </t>
    </r>
    <r>
      <rPr>
        <sz val="11"/>
        <rFont val="Arial"/>
        <family val="2"/>
        <charset val="238"/>
      </rPr>
      <t>Ф110 mm</t>
    </r>
    <r>
      <rPr>
        <sz val="11"/>
        <rFont val="Arial"/>
        <family val="2"/>
        <charset val="238"/>
      </rPr>
      <t xml:space="preserve">, te zatrpavanje građevinske jame, utovar i odvoz viška materijala na odlagalište i uređenje terena na mjestu zahvata. Obračun po m' izvedenog bušenja. </t>
    </r>
  </si>
  <si>
    <t xml:space="preserve">Vertikalno strojno bušenje betonskog obalnog zida. Promjer bušotine 120 mm, a duljina oko 50 cm. Stavka uključuje bušeču garnituru, bušenje, ugradnju zaštitne cijevi Ф110 mm, utovar i odvoz viška materijala na odlagalište i uređenje terena na mjestu zahvata. Obračun po m' izvedenog bušenja. </t>
  </si>
  <si>
    <t>4.6.</t>
  </si>
  <si>
    <t>4.7.</t>
  </si>
  <si>
    <r>
      <t xml:space="preserve">            </t>
    </r>
    <r>
      <rPr>
        <b/>
        <sz val="11"/>
        <rFont val="Arial"/>
        <family val="2"/>
        <charset val="238"/>
      </rPr>
      <t>BUŠENI PILOTI UKUPNO:</t>
    </r>
  </si>
  <si>
    <r>
      <t xml:space="preserve">            </t>
    </r>
    <r>
      <rPr>
        <b/>
        <sz val="11"/>
        <rFont val="Arial"/>
        <family val="2"/>
        <charset val="238"/>
      </rPr>
      <t>BETONSKI RADOVI</t>
    </r>
  </si>
  <si>
    <t>5.5.</t>
  </si>
  <si>
    <t>5.6.</t>
  </si>
  <si>
    <r>
      <t>5.2</t>
    </r>
    <r>
      <rPr>
        <sz val="11"/>
        <color indexed="10"/>
        <rFont val="Arial"/>
        <family val="2"/>
        <charset val="238"/>
      </rPr>
      <t>.</t>
    </r>
  </si>
  <si>
    <t xml:space="preserve">Dobava, doprema i postavljanje nad morem armiranobetonskih montažnih koritastih nosača (izgubljene oplate) greda rasponske konstrukcije. Montažni rubni koritasti nosači su širine 150 cm i visine 135 cm s vanjske strane odnosno 110 cm  s unutarnje. Debljina vanjske stijenke je 50 cm, a unutarnje i donje je 20 cm. Montažni unutarnji koritasti nosači su širine 120 cm i visine 110 cm,  a debljina svih stijenki je 20 cm. Nosači su prethodno izvedeni u pogonu dobavljača. Beton je klase C35/45 s minimalno 400 kg cementa otpornog na djelovanje morske vode i razreda izloženost XS3. Potrebno je postići razred vodonepropusnosti VDP3/15 prema HRN 1128. Kvaliteta svih ugrađenih materijala mora biti potvrđena atestom. Obračun po m' ugrađenog nosača.                                   </t>
  </si>
  <si>
    <t>koritasti nosači 150/135(110)</t>
  </si>
  <si>
    <t>koritasti nosači 120/110</t>
  </si>
  <si>
    <r>
      <t>5.4</t>
    </r>
    <r>
      <rPr>
        <sz val="11"/>
        <color indexed="10"/>
        <rFont val="Arial"/>
        <family val="2"/>
        <charset val="238"/>
      </rPr>
      <t>.</t>
    </r>
  </si>
  <si>
    <t xml:space="preserve">Dobava, doprema i postavljanje nad morem armiranobetonskih prefabriciranih prednapetih šupljih ploča VSD 40, kao tip proizvođača OBERNDORFER. Ploče su širine 120 cm, visine 40 cm. Maksimalni svijetli raspon ploča je 8,38 m (većina ploča je raspona 7,10 m). Ploče su prethodno izvedene u pogonu dobavljača. Beton je klase C50/60 s minimalno 400 kg cementa otpornog na djelovanje morske vode i razreda izloženost XS3. Potrebno je postići razred vodonepropusnosti VDP3/15 prema HRN 1128. Kvaliteta svih ugrađenih materijala mora biti potvrđena atestom. U nosaču prilikom betoniranja u pogonu potrebno je ugraditi i armaturna sidra za povezivanje s 'in situ' betoniranom pločom. Armatura za povezivanje s 'in situ' betonom i ostala armatura i kabeli za prednapinjanje i pribir uračunatu su u cijeni. Obračun po m2 prednapete šuplje ploče.                                   </t>
  </si>
  <si>
    <r>
      <t xml:space="preserve">            </t>
    </r>
    <r>
      <rPr>
        <b/>
        <sz val="11"/>
        <rFont val="Arial"/>
        <family val="2"/>
        <charset val="238"/>
      </rPr>
      <t>OPREMA GATA</t>
    </r>
  </si>
  <si>
    <t>6.</t>
  </si>
  <si>
    <t>6.1.</t>
  </si>
  <si>
    <t>6.2.</t>
  </si>
  <si>
    <t>6.3.</t>
  </si>
  <si>
    <t>6.4.</t>
  </si>
  <si>
    <t>6.5.</t>
  </si>
  <si>
    <r>
      <t xml:space="preserve">            </t>
    </r>
    <r>
      <rPr>
        <b/>
        <sz val="11"/>
        <rFont val="Arial"/>
        <family val="2"/>
        <charset val="238"/>
      </rPr>
      <t>OPREMA GATA UKUPNO:</t>
    </r>
  </si>
  <si>
    <t>7.</t>
  </si>
  <si>
    <t>7.1.</t>
  </si>
  <si>
    <t>7.2.</t>
  </si>
  <si>
    <t>7.3.</t>
  </si>
  <si>
    <t xml:space="preserve">Dobava i postava zaštitne ograde. Ograda se postavlja duž istočne strane većeg gata i zapadne strane manjeg gata, a služi da usmjerava kretanje mosne dizalice ('travel lifta'). Ograda se sastoji od jedne uzdužne okrugle čelične cijevi Φ108/5 mm, koja se preko stupića u obliku slova 'L' sidri u betonsku konstrukciju gata. Stupići se postavljaju na osnom razmaku od 1,5 m. Visina stupića je 20 cm. Savijaju se od lima debljine 10 mm.  Stavka obuhvaća i sidrene vijke. Svi dijelovi ograde su od toplo cinčanog čelika kvalitete S235J0. Obračun po m' ugrađene ograde.  </t>
  </si>
  <si>
    <t xml:space="preserve">  UKUPNO (1-7):</t>
  </si>
  <si>
    <t>5.7.</t>
  </si>
  <si>
    <t xml:space="preserve">Betoniranje 'in situ' nad morem betonskih odbojnika (blokova) na glavi gata u četverostranoj oplati. Blokovi su duljine 2 m, širine 75 cm i visine također 75 cm. Sidre se u rasponsku armiranobetonsku konstrukciju. Izvode se od betona klase C35/45 s minimalno 400 kg cementa otpornog na djelovanje morske vode, razreda izloženosti XS3. Potrebno je postići razred vodonepropusnosti VDP3/15 prema HRN 1128. Kvaliteta svih ugrađenih materijala mora biti potvrđena atestom. U jediničnoj cijeni je uključena priprema betona, transport do mjesta ugradnje, ugradnja, obrada i njegovanje betona.   Obračun po m3 ugrađenog betona. </t>
  </si>
  <si>
    <t xml:space="preserve">beton </t>
  </si>
  <si>
    <t xml:space="preserve">oplata </t>
  </si>
  <si>
    <t>Izvoditelj konstrukcija i elemenata od betona i armiranog betona mora voditi dokumentaciju prema Tehničkom propisu za građevinske konstrukcije (N.N. 17/17) kojim dokazuje kvalitetu materijala, izvedenih radova te gotove konstrukcije te drugu dokumentaciju predviđenu projektom.</t>
  </si>
  <si>
    <t>Tehnička svojstva i drugi zahtjevi te potvrđivanje sukladnosti betona određuju se odnosno provode prema normi HRN EN 206-1, normama na koje ta norma upućuje i odredbama Tehničkog propisa za građevinske konstrukcije (N.N. 17/17).</t>
  </si>
  <si>
    <t>Ploče treba betonirati u slojevima od 5 cm.</t>
  </si>
  <si>
    <t>Beton koji se ugrađuje pod vodom, prema normi HRN 1128, treba zadovoljiti zahtjeve konzistencije betona koja treba biti mekanoplastična (S4 ili F4 prema normi EN 206). Sastav svježeg betona treba osigurati gustu strukturu ugrađenog betona, odnosno beton mora imati svojstva samougradivosti. Ispod površine mora , beton se može ugrađivati samo uz pomoć lijevka za ugradnju betona pod vodom ('kontraktor'). Kraj cijevi za ugradnju betona u svakom trenutku mora biti uronjen u masu svježeg betona. Betoniranje pod morem dozvoljeno je samo uz stalnu kontrolu stručnog ronioca. Nastavci betoniranja pod morem nisu dozvoljeni, te se mora cijela visina pilota završiti u jednom betoniranju.</t>
  </si>
  <si>
    <t>BUŠENI PILOTI</t>
  </si>
  <si>
    <t xml:space="preserve">Izvedba bušenih pilota mora biti u skladu s normom HRN EN 1536.
</t>
  </si>
  <si>
    <t>Izvedba uključuje: - pripremne radove i izvedbu radnog platoa;                                                                                                                      - iskop (bušenje);                                                                                                                                                                    - umetanje armature;                                                                                                                                                              - betoniranje;                                                                                                                                                                            - završne radove i                                                                                                                                                                     - nadzor kontrole i kvalitete.</t>
  </si>
  <si>
    <t>Obračun pilota se obavlja na osnovu troškovnika i izvedenih količina evidentiranih u građevinskom dnevniku.</t>
  </si>
  <si>
    <t>PRIPREMNI RADOVI</t>
  </si>
  <si>
    <t>Na osnovu plana iskolčenja treba precizno geodetski odrediti i označiti poziciju svakog pojedinog pilota. Nužno je stvoriti uvjete da se radovi na izvedbi pilota mogu odvijati kontinuirano, tj. bez nepredviđenih zastoja. To podrazumjeva organizaciju i formiranje gradilišta, pripremu radnog platoa, izvedbu i dopremu armaturnih koševa na gradilište, osiguranje kontinuirane dostave potrebnih količina betona za predviđenu dinamiku izvedbe, provjeru i dopremu potrebnih strojeva te nazočnost potrebne radne snage i nadzorne službe.</t>
  </si>
  <si>
    <t>BUŠENJE (ISKOP)</t>
  </si>
  <si>
    <t>Piloti se izvode bušenjem (iskopom) posebnim strojem, tehnologijom predviđenom projektom s radnog platoa. Bušeći stroj treba imati odgovarajuću snagu za izvedbu bušotina. Režim bušenja (brzinu rotacije i penetracije) potrebno je prilagoditi uvjetima u tlu. Nakon postizanja projektiranog dna bušotine, potrebno je provjeriti i eventualno očistiti dno bušotine od iskopanog i pregnječenog materijala.</t>
  </si>
  <si>
    <t>BETONIRANJE I ARMIRANJE</t>
  </si>
  <si>
    <t xml:space="preserve">Prethodno propremljeni armaturni koš ubacuje se u bušotinu, spušta se cijev za kontraktor i nalijeva beton u bušotinu. Žitki beton ispunjava bušotinu i istiskuje isplaku na površinu. Betoniranje treba izvesti bez prekida, pa izvođač treba osigurati pravovremenu isporuku kvalitetnog betona u dovoljnoj količini. Preporučuje se priprema betona u neposrednoj blizini gradilišta. Ako je proizvodnja betona organizirana na udaljenoj betonari, nužno je osigurati neprekidnost dopreme uz brzu dojavu i nužne sigurnosne mjere. Iznos betona ugrađenog u bušotinu kreće se u granicama oko 15-20% iznad idealnih teoretskih vrijednosti volumena pilota. </t>
  </si>
  <si>
    <t>ZAVRŠNI RADOVI</t>
  </si>
  <si>
    <t xml:space="preserve">Nakon završetka betoniranja i postizanja odgovarajuće čvrstoće potrebno je odstraniti nekvalitetan beton na vrhu (glavi) pilota koji je posljedica tehnologije betoniranja kontraktor postupkom, u prosječnoj visini cca 40 cm ili više ukoliko se pokaže potrebnim. U ovoj fazi vrši se poravnanje glave pilota do projektirane kote odbijanja betona, odnosno do donjeg ruba naglavne grede. </t>
  </si>
  <si>
    <t>MATERIJALI</t>
  </si>
  <si>
    <t xml:space="preserve">Kvaliteta čelika, betona i njegovih komponentnih materijala treba odgovarati Tehničkom propisu za građevinske konstrukcije (NN 17/17), te važećim hrvatskom normama na koji on upučuje. Za bušene pilote koristi se beton klase C35/45 sa minimalno 400 kg cementa na m3 betona, razreda izloženosti XS2. Konzistencija betona prilikom ugradnje treba odgovaratiu tehnologiji ugradnje kontraktor postupkom.  </t>
  </si>
  <si>
    <t>Za armiranje bušenih pilota koristi se betonski čelik oznake B500B. Armaturni koševi za pilote najčešće se izrađuju u armiračkom pogonu i dopremaju se na gradilište u skladu s dinamikom izvođenja pilota. Kako bi koš imao potreban oblik i krutost glede ugradnje, šipke glavne armature se zavaruju na predviđene obruče. Ulogu vilica preuzima spiralna armatura obavijena oko armaturnog koša. U zoni maksimalnih momenata savijanja potrebno je hod spirale smanjiti na 50% standardnog razmaka. Na armaturni koš se zavaruju posebne vodilice - razmaknice (distanceri) koje osiguravaju centrični položaj i potreban zaštitni sloj betona. Kod većih dubina pilota, kad je iz tehnoloških razloga nužno predvidjeti nastavljanje koševa prilikom ugradnje u bušotinu, nastavke treba izvesti preklapanjem armature i konstruktivnim zavarivanjem.</t>
  </si>
  <si>
    <t xml:space="preserve">ZAHTJEVI KAKVOĆE </t>
  </si>
  <si>
    <t xml:space="preserve">
Ukupno razdjelni ormari RO-E1 + RO-E2 + RO-E4 + RO-E5 
(ormari RO-E2/4/5 su identični kao RO-E1 )   
komplet:</t>
  </si>
  <si>
    <t xml:space="preserve">Betoniranje 'in situ' pod morem armirano betonskih naglavnica pilota u demontažnoj čeličnoj oplati. Naglavnice su kvadratnog tlocrta (1,75x1,75m) i pravokutnog tlocrta (1,75x1,525m), visine 90 cm. Izvode se uz pomoć privremene platforme koja se oslanja preko obujmica na glavi pilota do postizanja projektirane čvrstoće naglavnice. Naglavnice se izvode od betona klase C35/45 s minimalno 400 kg cementa otpornog na djelovanje morske vode, razreda izloženosti XS3. Potrebno je postići razred vodonepropusnosti VDP3/15 prema HRN 1128. Betoniranje započeti sa slojem sitnozrnatog betona (debljine 10-15 cm) max frakcije 8 mm. Kvaliteta svih ugrađenih materijala mora biti potvrđena atestom. U jediničnoj cijeni je uključena priprema betona, transport do mjesta ugradnje, ugradnja, obrada i njegovanje betona. Također su obuhvaćeni troškovi izrade, postavljanja, učvršćivanja, premještanja i demontiranja čelične oplate, privremene platforme, ronioca, plovni objekt kao i svi pomoćni radovi. Količina betona po naglavnici je 2,2 m3. Armatura je obuhvaćena u stavci 5.7. Obračun po komadu ugrađenih naglavnica. 
</t>
  </si>
  <si>
    <t xml:space="preserve">Dobava i postava odbojnika na betonsku konstrukciju gata. Odbojnici su tipa EXTRUDED FENDERS SD 400 koji su ugrađeni i na postojećoj obali ribarske luke. Odbojnici se postavljaju sa vanjske strane gatova (zapadna strana većeg gata i istočna strana manjeg gata). Sastoje se od dva elastomerna komada SD 400, koji se postavljaju jedan ispod drugog na vertikalnom razmaku od 30 cm, kontinuirano cijelom dužinom. Za materijal odbojnika treba upotrijebiti vulkaniziranu, prirodnu ili sintetičku gumu ili njihovu kombinaciju. Guma treba biti ojačana karbonskim vlaknima i otporna na utjecaje morske vode, abrazije i ultraljubičastog zračenja. U stavku je uključena i sva dodatna oprema koja se sastoji od sidrenih vijaka, pričvrsnih vijaka i sidrenih pločica za ugradnju i pričvršćenje odbojnika za obalnu konstrukciju. Sva oprema je od vruće pocinčanog čelika.  Na dijelu gata se ugrađuju odbojnici koji su prethodno demontirani sa postojeće obale i uskladišteni na primjerenom mjestu. 
Obračun je po m'  ugrađenog odbojnika </t>
  </si>
  <si>
    <t>II. ETAPA  - RIBARSKA LUKA</t>
  </si>
  <si>
    <t>1. FAZA  - OBALA I TRAVEL LIFT</t>
  </si>
  <si>
    <t>III</t>
  </si>
  <si>
    <t xml:space="preserve">2.FAZA -MANIPULATIVNI I SERVISNI PROSTOR, </t>
  </si>
  <si>
    <t>INTERNE PROMETNICE, ZELENE POVRŠINE</t>
  </si>
  <si>
    <t>I</t>
  </si>
  <si>
    <t>II</t>
  </si>
  <si>
    <t>TROŠKOVNIK  RADOVA 1. FAZE</t>
  </si>
  <si>
    <t>Dobava, montaža i spajanje ormara RO-E3.
Ormar za marine izgrađen od INOX – a AISI 316L plastificiran u RAL boju po izboru investitora, tip kao MEGA TANGO - MASTER dim  1250x400x400 
(Marex-Elektrostroj, d.o.o).
Ormar mora imati sustav daljinskog nadzora , kontrole potrošnje električne energije , vode, te naplate istih ,( HARBOUR COMMANDER – sustav).
(spajanje komunikacijskih kabela parametriranje I puštanje u rad mora 
mora obaveno napraviti proizvođač ormara)
Ormar se sastoji od slijedeće opreme :
- Glavna sklopka IS 160A, 4P……….1KOM
- Priključnica 63A,5P, IP67, s pom kontaktom….2 kom
- Priključnica 32A,5P, IP67, s pom kontaktom….2 kom
- Priključnica 16A,3P, IP67, s pom kontaktom….1 kom
- Sklopnik DIM 63A, 3P, 230V, s pom kontaktima…………2 kom
- Sklopnik DIM 32A, 3P, 230V s pom kontaktima…2 kom
- Sklopnik  25A, 2P, 230V…………1 kom
- Brojilo električne energije s imp. davačem 
63A,400.......4 kom
- Brojilo električne energije s 
imp.avačem 40A,230……1 kom</t>
  </si>
  <si>
    <t xml:space="preserve">"- Sklop fid 63A,4P,0.03, s pomoćnim kontaktim za signalizaciju isklopa……4 kom
- Sklop KZS 16A,2P, 0.03A,B, s pomoćnim kontaktima………..1 kom
- Osigurač automatski 63A,3P,B…………2 kom
- Osigurač automatski 32A,3P,B…………2 kom
- Osigurač automatski 6A,1P,B…………5 kom
- Sklop KZS 10A,2P, 0.03A,B………..2 kom
- Grijač 30w
- Regulator vlage
- Slavina za vodu ¾………..2 kom
- Vodomjeri s impulsnim davačem ¾……….2 kom
- Elektromagnetski ventili ¾, 230V……..2 kom
- Glavni ventil 1”,  ostali spojevi za vodu
- Kontrolne jedinice za upravljanje (napajanje 24V, plc, Modbus RTU modul,elektronika sve  kao HARBOUR COMADER-MASTER) i komunikaciju( PROFINET protocol) sve do pune funkcionalnosti  - sve u skladu s jednoplnim shemama za MASTER ormar ( glavni ormar)
- Sitni spojni i montažni pribor, stezaljke. 
Komplet                                                                                                                            </t>
  </si>
  <si>
    <t>Dobava, montaža i spajanje ormara RO-E1.
Ormar za marine izgrađen od INOX – a AISI 316L plastificiran u RAL boju po izboru investitora, tip kao MEGA TANGO - SLAVE dim  1250x400x400
 (Marex-Elektrostroj, d.o.o).
Ormar mora imati sustav daljinskog nadzora , kontrole potrošnje električne energije , vode, te naplate istih ,( HARBOUR COMMANDER – sustav).
(spajanje komunikacijskih kabela parametriranje I puštanje u rad mora 
mora obaveno napraviti proizvođač ormara)
Ormar se sastoji od slijedeće opreme :
- Glavna sklopka IS 160A, 4P……….1KOM
- Priključnica 63A,5P, IP67, s pom kontaktom….2 kom
- Priključnica 32A,5P, IP67, s pom kontaktom…….2 kom
- Priključnica 16A,3P, IP67, s pom kontaktom….1 kom
- Sklopnik DIM 63A, 3P, 230V, s pom kontaktima…………2 kom
- Sklopnik DIM 32A, 3P, 230V s pom 
kontaktima …………2 kom
- Sklopnik  25A, 2P, 230V…………1 kom</t>
  </si>
  <si>
    <t xml:space="preserve">"- Brojilo električne energije s imp. davačem 63A,400……4 kom
- Brojilo električne energije s imp. avačem 40A,230……1 kom
- Sklop fid 63A,4P,0.03, s pomoćnim kontaktim za signalizaciju isklopa……4 kom
- Sklop KZS 16A,2P, 0.03A,B, s pomoćnim kontaktima………..1 kom
- Osigurač automatski 63A,3P,B…………2 kom
- Osigurač automatski 32A,3P,B…………2 kom
- Osigurač automatski 6A,1P,B…………5 kom
- Sklop KZS 10A,2P, 0.03A,B………..2 kom
- Grijač 30w
- Regulator vlage
- Slavina za vodu ¾………..2 kom
- Vodomjeri s impulsnim davačem ¾……….2 kom
- Elektromagnetski ventili ¾, 230V……..2 kom
- Glavni ventil 1”,  ostali spojevi za vodu
- Kontrolne jedinice za upravljanje  (napajanje 24V,elektronika sve  kao HARBOUR COMADER-SLAVE) i komunikaciju (MODBUS RTU protokol),sve do pune funkcionalnosti  - sve u skladu s jednoplnim shemama za SLAVE ormar ( prateći ormar)
- Sitni spojni I montažni pribor, stezaljke
Komplet                                                                                                                            </t>
  </si>
  <si>
    <t xml:space="preserve">II. ETAPA  - TROŠKOVNIK ELEKTRIČNIH INSTALACIJA </t>
  </si>
  <si>
    <t xml:space="preserve">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 </t>
  </si>
  <si>
    <t xml:space="preserve">                  SVEUKUPNA REKAPITUALACIJA - 1. FAZE</t>
  </si>
  <si>
    <t>Faza:</t>
  </si>
  <si>
    <t>PLATO</t>
  </si>
  <si>
    <t>SADRŽAJ:</t>
  </si>
  <si>
    <t xml:space="preserve">Prije početka zemljanih radova označiti stalne visine te snimiti postojeći teren zbog obračunavanja iskopane količine konsolidiranog tla nasipa od kamenog materijala.  Geodetski snimiti teren i u prisutnosti nadzornog inženjera odrediti relativnu visinsku kotu  ±0.00, te provjeriti da li se trase postojećih instalacionih vodova na gradilištu ili u blizini kolidiraju s iskopom ili radnim prostorom potrebne mehanizacije. Dužnost je izvođača da utvrdi pravi sastav tla, odnosno njegovu kategoriju i ukoliko odstupa od projektne dokumentacije, obavijesti projektanta i nadzornog inženjera. </t>
  </si>
  <si>
    <t>U jediničnu cijenu uračunata su također i zaštita okolnih zgrada i komunalnih instalacija od posljedica iskopa.</t>
  </si>
  <si>
    <t xml:space="preserve">AB temelji i svi AB elementi izvode se od betona iz projektne dokumentacije i ovog troškovnika građevinskig radova.
</t>
  </si>
  <si>
    <t>Izrada armirano-betonskih konstrukcija obuhvaća: izradu oplate, dobavu i postavljanje armature, vlaženje oplate, ubacivanje betona  i zbijanje (vibriranje) sve dok se voda ne pojavi na površini.</t>
  </si>
  <si>
    <t>Izvoditelj konstrukcija i elemenata od betona i armiranog betona mora voditi dokumentaciju prema Tehničkom propisu za građevinske konstrukcije (NN 17/17) kojim dokazuje kvalitetu materijala, izvedenih radova te gotove konstrukcije i drugu dokumentaciju predviđenu projektom.</t>
  </si>
  <si>
    <t>Tehnička svojstva i drugi zahtjevi te potvrđivanje sukladnosti betona određuju se odnosno provode prema normi HRN EN 206, normama na koje ta norma upućuje i odredbama Tehničkog propisa za građevinske konstrukcije (NN 17/17).</t>
  </si>
  <si>
    <t xml:space="preserve">Za izradu betona mogu se rabiti cementi propisani normom HRN EN 197. Smiju se rabiti samo oni cementi koji imaju potvrdu sukladnosti s uvjetima odgovarajuće važeće norme, a tu potvrdu izdaje ovlaštena hrvatska institucija. </t>
  </si>
  <si>
    <t xml:space="preserve">Agregat mora biti razdvojen u najmanje tri frakcije, i treba imati potvrdu sukladnosti s uvjetima navedenih normi, koju izdaje ovlaštena hrvatska institucija. </t>
  </si>
  <si>
    <t>Ploče treba betonirati u slojevima od 5 cm, a zidove u slojevima od 80 cm.</t>
  </si>
  <si>
    <t>Definitivni plan transporta betona sa popisom svih sredstava izvođač mora predložiti pismeno nadzornom organu na odobrenje.</t>
  </si>
  <si>
    <t xml:space="preserve">Skele i oplate moraju biti tako projektirane, konstruirane i izvedene da mogu preuzeti opterećenja i utjecaje koji nastaju u izvođenju radova, bez štetnih slijeganja i deformacija,  osigurati točnost predviđenu projektom, ne smiju biti ugroženi ni oštećeni oblik, funkcioniranje, izgled i trajnost stalnih radova. Skele i oplate moraju zadovoljavati mjerodavne hrvatske i europske norme kao što je EN 1065. Za izradu skela i oplata može se upotrijebiti svaki materijal koji će ispuniti uvjete konstrukcije ovih tehničkih uvjeta.
Nadvišenja skele i oplate određuju se ovisno o objektu i njegovoj namjeni te estetskom  izgledu. Za specijalne i osobito složene objekte nadvišenje skele određuje se proračunom.
Skele i oplate moraju biti tako izvedene da odgovaraju načinu ugradnje, vibriranja, njegovanja i toplinske obrade betona, prema projektu betona.
</t>
  </si>
  <si>
    <t>Isprave o sukladnosti za materijale, poluproizvode i proizvode obvezno se dostavljaju pri isporuci na objektu i evidentiraju se u građevinskom dnevniku. Materijali bez valjane isprave o sukladnosti ne mogu se ugraditi.</t>
  </si>
  <si>
    <t xml:space="preserve">Svaki element u visini kliješta ima rupe profila 20 mm, koje služe za postavu svornjaka ili stega sa žabicama tipa geku. Rupe su okovane metalnim šajbama. Razupiranje se postiže juvidur cijevima. Kliješta su dvodjelna od drveta 2x6/14 cm.
Podupiranje oplate postiže se obostrano sa koso postavljenim podupiračima. Čela zidova opločuju se šiberom koji se fiksira na glavnu oplatu.
</t>
  </si>
  <si>
    <r>
      <t>Oplata zidova obračunava se po 1 m</t>
    </r>
    <r>
      <rPr>
        <vertAlign val="superscript"/>
        <sz val="9"/>
        <rFont val="Arial"/>
        <family val="2"/>
        <charset val="238"/>
      </rPr>
      <t>2</t>
    </r>
    <r>
      <rPr>
        <sz val="9"/>
        <rFont val="Arial"/>
        <family val="2"/>
        <charset val="238"/>
      </rPr>
      <t xml:space="preserve"> izvedene površine zida uključujući sve okvire otvora . 
Oplata ploča obračunava se po 1 m</t>
    </r>
    <r>
      <rPr>
        <vertAlign val="superscript"/>
        <sz val="9"/>
        <rFont val="Arial"/>
        <family val="2"/>
        <charset val="238"/>
      </rPr>
      <t>2</t>
    </r>
    <r>
      <rPr>
        <sz val="9"/>
        <rFont val="Arial"/>
        <family val="2"/>
        <charset val="238"/>
      </rPr>
      <t xml:space="preserve"> izvedene površine ploče , mjerene među zidovima sa čeonom oplatom ploče i okvirima otvora . 
Ostale konstrukcije obračunavaju se prema oznakama i stavkama troškovnika.</t>
    </r>
  </si>
  <si>
    <t>→zaštitu betonskih i AB konstrukcija od djelovanja atmosferilija i temperaturnih utjecaja,
→skidanje oplate, 
→popravak neravnina na elementima u glatkoj oplati,
→zatvaranje rupa, otvora, montažnih spojeva, šliceva oko instalacija i sl,                                       
→betoniranje u vodi
→uzimanje potrebnih uzoraka,
→ ispitivanje materijala s predočenjem isprave o sukladnosti,
→ čišćenje u tijeku izvođenja i nakon završetka svih radova,</t>
  </si>
  <si>
    <t xml:space="preserve">→ svu štetu kao i troškove popravka kao posljedica nepažnje u tijeku izvedbe,                               
→svi režijski troškovi
→ troškove zaštite na radu po HTZ i drugim postojećim propisima,
→ dovođenje vode, plina i struje od priključaka na gradilištu do mjesta potrošnje,
→ isporuka pogonskog materijala
→ troškove nabavka isprava o sukladnosti.                                                                                                                                                                                                                                                        </t>
  </si>
  <si>
    <t>Rukovanje, skladištenje i zaštita armature treba biti u skladu sa zahtjevima tehničkih specifikacija koje se odnose na čelik za armiranje, projekta betonske konstrukcije te odredbama Tehničkog propisa za građevinske konstrukcije (NN 17/17).</t>
  </si>
  <si>
    <t>→ provjeriti je li armatura izrađena, postavljena i povezana u skladu s projektom betonske  konstrukcije te u skladu s Tehničkim propisom za građevinske konstrukcije (NN 17/17)) i odgovarajućim normama te dokumentirati nalaze svih provedenih provjera zapisom u građevinski dnevnik.</t>
  </si>
  <si>
    <t>Prije ugradbe pojedinog materijala Izvođač mora Nadzornom inženjeru predočiti prateću dokumentaciju  i dokaze kvalitete za svaki pojedini materijal i dobiti dopuštenje za ugradbu navedenog materijala.</t>
  </si>
  <si>
    <t xml:space="preserve">            TROŠKOVNIK GRAĐEVINSKIH RADOVA</t>
  </si>
  <si>
    <t xml:space="preserve">Sav građevinski materijal se dobavlja i doprema, a sav potreban rad se izvodi u skladu s </t>
  </si>
  <si>
    <t xml:space="preserve">tehničkim opisom (općim, tehničkim i posebnim uvjetima gradnje) i u skladu s opisima </t>
  </si>
  <si>
    <t>u pojedinim stavkama ovog troškovnika.</t>
  </si>
  <si>
    <t xml:space="preserve">potreban rad i materijal, ukrcaj, prekrcaj, vanjske i unutrašnje transporte i sve potrebne </t>
  </si>
  <si>
    <t xml:space="preserve">pripomoći da se stavka izvede u cijelosti prema opisu dotične stavke u troškovniku i </t>
  </si>
  <si>
    <t>opisima odnosnih radova u tehničkom opisu.</t>
  </si>
  <si>
    <t>1-02.1</t>
  </si>
  <si>
    <t>Iskolčenje trase i objekata.</t>
  </si>
  <si>
    <t>Sva geodetska mjerenja kojima se podaci iz projekta prenose na teren ili sa   terena u projekte, za cijelo vrijeme građenja, odnosno do predaje radova investitoru, a mjeri se i plaća po m' iskolčene trase. Iskolčenje obuhvaća trase oborinskih kolektora, oborinskih kanalica, osi prometnica, rubnjake, te gabarite i vertikalne lomove ploha AB i asfaltnih prometnih površina.
Obračun po m' iskolčene trase.</t>
  </si>
  <si>
    <t>- oborinski kolektori</t>
  </si>
  <si>
    <t>- kanalice oborinske odvodnje</t>
  </si>
  <si>
    <t>- osi prometnica</t>
  </si>
  <si>
    <t>- gabariti i vertikalni lomovi ploha AB i asfaltnih 
  prometnih površina</t>
  </si>
  <si>
    <t>- rubnjaci</t>
  </si>
  <si>
    <t>1-03.2</t>
  </si>
  <si>
    <t>Strojno rezanje postojećih asfaltnih površina na granici obuhvata.
Stavka uključuje strojno rezanje svih slojeva asfalta s prometnih površina i nogostupa.
Obračun po m' izrezanog sloja.</t>
  </si>
  <si>
    <r>
      <t>Strojno razbijanje asfalta s prometnice i nogostupa.
Stavka uključuje strojno razbijanje asfaltne površine prometnice i nogostupa unutar linije rezanja asfalta iz prethodne stavke, utovar razbijenog materijala na kamion i transport na posebni deponij udaljen do 10 km od gradilišta. Potrebno je ukloniti sve slojeve  asfalta do zemljane podloge.
Obračun po m</t>
    </r>
    <r>
      <rPr>
        <vertAlign val="superscript"/>
        <sz val="11"/>
        <rFont val="Arial"/>
        <family val="2"/>
        <charset val="238"/>
      </rPr>
      <t>2</t>
    </r>
    <r>
      <rPr>
        <sz val="11"/>
        <rFont val="Arial"/>
        <family val="2"/>
        <charset val="238"/>
      </rPr>
      <t xml:space="preserve"> obrađene površine.</t>
    </r>
  </si>
  <si>
    <r>
      <t>m</t>
    </r>
    <r>
      <rPr>
        <vertAlign val="superscript"/>
        <sz val="11"/>
        <rFont val="Arial"/>
        <family val="2"/>
        <charset val="238"/>
      </rPr>
      <t>2</t>
    </r>
  </si>
  <si>
    <r>
      <t>Strojno razbijanje betonskog kolnika.
Betonsku površinu na samom ulazu u prostor ribarske luke potrebno je ukloniti u cijelosti do zemljane podloge. Uz betonsku kolničku površinu uklanja se i betonski temelj portirnice. Stavka uključuje utovar razbijenog materijala na vozilo i odvoz na posebni deponij udaljen do 10 km od gradilišta.
Obračun po m</t>
    </r>
    <r>
      <rPr>
        <vertAlign val="superscript"/>
        <sz val="11"/>
        <rFont val="Arial CE"/>
        <charset val="238"/>
      </rPr>
      <t>2</t>
    </r>
    <r>
      <rPr>
        <sz val="11"/>
        <rFont val="Arial CE"/>
        <family val="2"/>
        <charset val="238"/>
      </rPr>
      <t xml:space="preserve"> obrađene površine.</t>
    </r>
  </si>
  <si>
    <t>Demontaža i odvoz postojeće linijske kanalice oborinske odvodnje na ulazu u ribarsku luku.
Prije demontaže kanalice potrebno je u potpunosti ukloniti postojeće asfaltne slojeve u njenoj neposrednoj blizini, a zatim pažljivo ručno otkopati tampon i zemljani materijal do dna betona u koji je kanalica ugrađena. Kanalicu demontirati razbijanjem betona u koji je ugrađena ručnim alatom, na način da se kanalica ne ošteti. Stavka uključuje i predaju kanalice, uključujući betonsko tijelo kanalice i lijevanoželjeznu rešetku, investitoru.
Obračun po m' demontirane i transportirane kanalice.</t>
  </si>
  <si>
    <t>Demontaža i odvoz postojeće portirnice.
Kontejner dimenzija cca. 1,50 x 1,50 x 2,50 m u funkciji portirnice na ulazu u ribarsku luku potrebno je odvojiti od temelja na koje je postavljen te ukrcati na prijevozno sredstvo tako da se isti ne ošteti. Prije demontaže, stručna osoba mora odspojiti sve elektroinstalacije koje se nalaze u portirnici. Stavka obuhvaća, transport i predaju portirnice investitoru.
Obračun po komadu demontirane i transportirane portirnice.</t>
  </si>
  <si>
    <t>1.7.</t>
  </si>
  <si>
    <t>Demontaža i odvoz postojećeg spremnika za ulje.
Spremnik za ulje je lagani čelični ormar dimenzija cca. 2,00 x 1,50 x 2,50 m koji sadrži prijenosni tank za ulje. Stavka uključuje pažljivi ukrcaj tanka za ulje i čeličnog ormara na transportno sredstvo te transport i predaju investitoru.
Obračun po komadu demontiranog i transportiranog spremnika za ulje.</t>
  </si>
  <si>
    <t>1.8.</t>
  </si>
  <si>
    <t>Demontaža i odvoz postojećih rampi na ulazu u ribarsku luku.
Stup na koji je postavljena rampa potrebno je odvojiti od temelja u koji su ugrađeni te ukrcati na prijevozno sredstvo tako da se na oštete. Prije demontaže, stručna osoba mora odspojiti sve elektroinstalacije koje su spojene na stup rampe. Stavka obuhvaća i ukrcaj demontirane rampe na prijevozno sredstvo, te transport i predaju rampe investitoru.
Obračun po komadu uklonjene i transportirane rampe.</t>
  </si>
  <si>
    <t>1.9.</t>
  </si>
  <si>
    <t>Demontaža i deponiranje postojećeg prometnog znaka uz ulaznu rampu.
Prometni znak tipa D03 postavljen na dva para čeličnih stupova ukloniti na način da se ručno otkopa sloj zemlje neposredno uz betonske temelje u koje su ugrađeni stupovi te na taj način omogući utovar znaka na transportno sredstvo. U stavku je uključeno i pažljivo ručno skidanje betonskih temelja s dna čeličnih stupova nakon demontaže. Cijena uključuje poteban ručni iskop, razbijanje betonskih temelja, ukrcaj na prijevozno sredstvo, transport i deponiranje na gradilišni deponij do ponovnog postavljanja znaka.
Obračun po komadu uklonjenog i transportiranog prometnog znaka.</t>
  </si>
  <si>
    <t>1.10.</t>
  </si>
  <si>
    <t>Demontaža i odvoz postojeće panelne ograde uz ulaznu rampu.
Panelnu ogradu čine međusobno slobodno oslonjeni, međusobno nepovezani elementi dimenzija cca. 2,50 x 2,50 m. Jedan segment ograde čini betonski temelj visine cca. 40 cm, čelični okvir te ispuna od čelične žice. Stavka uključuje ukrcaj na prijevozno sredstvo, te transport i predaju ogradnog panela investitoru.
Obračun po komadu uklonjenog i transportiranog ogradnog panela.</t>
  </si>
  <si>
    <t>1.11.</t>
  </si>
  <si>
    <t>1-03.4
1-03.5</t>
  </si>
  <si>
    <t>Lociranje, označavanje i zaštita i/ili izmještanje postojećih infrastrukturnih instalacija unutar granice obuhvata.
Stavka obuhvaća označavanje postojećih infrastrukturnih instalacija, njihovo izmještanje ili premošćivanje tijekom izvođenja radova, te vraćanje instalacija u prvobitno stanje po završetku radova.
Obračun po m' obrađenih instalacija.</t>
  </si>
  <si>
    <t>- elektroinstalacije</t>
  </si>
  <si>
    <t>- DTK instalacije</t>
  </si>
  <si>
    <t>- vodovod</t>
  </si>
  <si>
    <t>- odvodnja</t>
  </si>
  <si>
    <t>1.12.</t>
  </si>
  <si>
    <t>Dobava, izrada, montaža i demontaža zaštitne ograde na početku i završetku gradilišta.
Ogradu je visine 180 cm, sa ugrađenim vratima potrebnim za ulaz na gradilište, te za ulaz kamiona, mehanizacije i slično. Ograda mora zadovoljavati pravila propisana “Pravilnikom o zaštiti na radu na privremenim ili pokretnim gradilištima (NN 51/08)”. 
Obračun po m' postavljene i demontirane ograde.</t>
  </si>
  <si>
    <t>1.13.</t>
  </si>
  <si>
    <t>Uklanjanje postojećih betonskih cestovnih rubnjaka.
Stavka uklučuje pažljivi ručni iskop u neposrednoj blizini rubnjaka, razbijanje betonske podloge u koju su rubnjaci ugrađeni, zapilavanje sljubnica među rubnjacima te demontažu rubnjaka. U cijenu je uključen i ukrcaj demontiranih rubnjaka i razbijene betonske podloge na prijevozno sredstvo te transport na deponij udaljen do 10 km.
Obračun po m' demontiranih i deponiranih rubnjaka.</t>
  </si>
  <si>
    <t>1.14.</t>
  </si>
  <si>
    <t>Projektantski nadzor projektanata svih struka nad izvođenjem predmetnih radova.
Stavka obuhvaća izradu i dostavu pisanog izvještaja jednom mjesečno. U cijenu stavke uključeni su troškovi prijevoza na gradilište, kao i pripadajuće dnevnice.</t>
  </si>
  <si>
    <r>
      <t>Strojni široki iskop tla prosječne ''C'' kategorije te utovar u vozilo.
Iskop se obavlja prema uzdužnim i poprečnim profilima, odnosno visinskim kotama iz projekta. Na svim prometnim površinama potrebno je ukloniti sloj debljine minimalno 20 cm postojećeg nasipa ukoliko se u dogovoru s nadzornim inženjerom ne utvrdi druga debljina minimalnog sloja koji se uklanja, ovisno o kvaliteti postojećeg tla.
Prilikom izvođenja iskopa, izvođač je dužan u dogovoru s nadzornim inženjerom razvrstati kvalitetniji materijal koji se može koristiti za izradu nasipa (stavka 2.3) te isti deponirati na gradilištu, a ostatak materijala transportirati na deponij. Eventualno nasipavanje terena kao posljedica netočnog i prevelikog iskopa neće se posebno obračunati nego će ga izvođač sam snositi.
Obračun po m</t>
    </r>
    <r>
      <rPr>
        <vertAlign val="superscript"/>
        <sz val="11"/>
        <rFont val="Arial"/>
        <family val="2"/>
        <charset val="238"/>
      </rPr>
      <t>3</t>
    </r>
    <r>
      <rPr>
        <sz val="11"/>
        <rFont val="Arial"/>
        <family val="2"/>
        <charset val="238"/>
      </rPr>
      <t xml:space="preserve"> izvršenog iskopa u sraslom stanju.</t>
    </r>
  </si>
  <si>
    <r>
      <t>Planiranje i valjanje posteljice od miješanih materijala na cijeloj širini planuma kolnih i pješačkih površina.
Neravnine zasjeći grajderom ili ručno, a udubine popuniti materijalom od kojeg je izveden nasip. Posteljica nakon valjanja treba imati projektom predviđene padove na točnost +/- 2 cm mjereno letvom od 4 m. Kriteriji za ocjenu  kvalitete posteljice su :
S</t>
    </r>
    <r>
      <rPr>
        <vertAlign val="subscript"/>
        <sz val="11"/>
        <rFont val="Arial"/>
        <family val="2"/>
        <charset val="238"/>
      </rPr>
      <t>z</t>
    </r>
    <r>
      <rPr>
        <sz val="11"/>
        <rFont val="Arial"/>
        <family val="2"/>
      </rPr>
      <t xml:space="preserve"> = 100%, </t>
    </r>
    <r>
      <rPr>
        <sz val="11"/>
        <rFont val="Arial"/>
        <family val="2"/>
        <charset val="238"/>
      </rPr>
      <t>M</t>
    </r>
    <r>
      <rPr>
        <vertAlign val="subscript"/>
        <sz val="11"/>
        <rFont val="Arial"/>
        <family val="2"/>
        <charset val="238"/>
      </rPr>
      <t>s</t>
    </r>
    <r>
      <rPr>
        <sz val="11"/>
        <rFont val="Arial"/>
        <family val="2"/>
        <charset val="238"/>
      </rPr>
      <t xml:space="preserve"> = 60 MN/m</t>
    </r>
    <r>
      <rPr>
        <vertAlign val="superscript"/>
        <sz val="11"/>
        <rFont val="Arial"/>
        <family val="2"/>
        <charset val="238"/>
      </rPr>
      <t>2</t>
    </r>
    <r>
      <rPr>
        <sz val="11"/>
        <rFont val="Arial"/>
        <family val="2"/>
        <charset val="238"/>
      </rPr>
      <t>.</t>
    </r>
    <r>
      <rPr>
        <sz val="11"/>
        <rFont val="Arial"/>
        <family val="2"/>
      </rPr>
      <t xml:space="preserve">
Obračun po m</t>
    </r>
    <r>
      <rPr>
        <vertAlign val="superscript"/>
        <sz val="11"/>
        <rFont val="Arial"/>
        <family val="2"/>
        <charset val="238"/>
      </rPr>
      <t>2</t>
    </r>
    <r>
      <rPr>
        <sz val="11"/>
        <rFont val="Arial"/>
        <family val="2"/>
      </rPr>
      <t xml:space="preserve"> izvedene posteljice.</t>
    </r>
  </si>
  <si>
    <t>2-09.2</t>
  </si>
  <si>
    <r>
      <t>Izrada nasipa od miješanog materijala.
Za nasip se može iskoristiti materijal iz pozajmišta i kvalitetni materijal iz iskopa uz prethodno odobrenje nadzornog inženjera. Razastiranje materijala vrši se slojevima debljine 20 do 30 cm. Svaki nasuti sloj mora se nabijati u punoj širini do propisane zbijenosti.
Kontrola zbijenosti vrši se pločom Ф16 ili Ф30 pri čemu se zahtijeva modul stišljivosti od 60 MN/m</t>
    </r>
    <r>
      <rPr>
        <vertAlign val="superscript"/>
        <sz val="11"/>
        <rFont val="Arial"/>
        <family val="2"/>
        <charset val="238"/>
      </rPr>
      <t>2</t>
    </r>
    <r>
      <rPr>
        <sz val="11"/>
        <rFont val="Arial"/>
        <family val="2"/>
        <charset val="238"/>
      </rPr>
      <t xml:space="preserve"> ili više. Kontrola se vrši za svaki sloj.
Obračun po m</t>
    </r>
    <r>
      <rPr>
        <vertAlign val="superscript"/>
        <sz val="11"/>
        <rFont val="Arial"/>
        <family val="2"/>
        <charset val="238"/>
      </rPr>
      <t>3</t>
    </r>
    <r>
      <rPr>
        <sz val="11"/>
        <rFont val="Arial"/>
        <family val="2"/>
        <charset val="238"/>
      </rPr>
      <t xml:space="preserve"> ugrađenog nasipa.</t>
    </r>
  </si>
  <si>
    <t>2.4.</t>
  </si>
  <si>
    <r>
      <t>Izrada nosivog sloja (tampona) od mehanički zbijenog drobljenog zrnatog kamenog materijala najvećeg zrna 63 mm bez veziva .
Debljina sloja iznosi 40 cm ispod AB prometnih površina, 25 cm ispod asfaltiranih prometnih površine te 15 cm ispod pješačkih površina.</t>
    </r>
    <r>
      <rPr>
        <sz val="11"/>
        <color indexed="10"/>
        <rFont val="Arial"/>
        <family val="2"/>
        <charset val="238"/>
      </rPr>
      <t xml:space="preserve"> </t>
    </r>
    <r>
      <rPr>
        <sz val="11"/>
        <rFont val="Arial"/>
        <family val="2"/>
        <charset val="238"/>
      </rPr>
      <t>Materijal za izvedbu ovog sloja mora odgovarati važećim  standardima. Traženi stupanj zbijenosti Sz=100 %, a minimalni modul stišljivosti ispitan kružnom pločom Ф30 cm pri optimalnoj vlažnosti materijala iznosi M</t>
    </r>
    <r>
      <rPr>
        <vertAlign val="subscript"/>
        <sz val="11"/>
        <rFont val="Arial"/>
        <family val="2"/>
        <charset val="238"/>
      </rPr>
      <t>S</t>
    </r>
    <r>
      <rPr>
        <sz val="11"/>
        <rFont val="Arial"/>
        <family val="2"/>
        <charset val="238"/>
      </rPr>
      <t xml:space="preserve"> = 80 MN/m</t>
    </r>
    <r>
      <rPr>
        <vertAlign val="superscript"/>
        <sz val="11"/>
        <rFont val="Arial"/>
        <family val="2"/>
        <charset val="238"/>
      </rPr>
      <t>2</t>
    </r>
    <r>
      <rPr>
        <sz val="11"/>
        <rFont val="Arial"/>
        <family val="2"/>
        <charset val="238"/>
      </rPr>
      <t xml:space="preserve"> na prometnoj površini. Ispitivanje modula stišljivosti vrši se na svakih 500 m</t>
    </r>
    <r>
      <rPr>
        <vertAlign val="superscript"/>
        <sz val="11"/>
        <rFont val="Arial"/>
        <family val="2"/>
        <charset val="238"/>
      </rPr>
      <t>2</t>
    </r>
    <r>
      <rPr>
        <sz val="11"/>
        <rFont val="Arial"/>
        <family val="2"/>
        <charset val="238"/>
      </rPr>
      <t xml:space="preserve"> sloja. Izvođač je dužan na vrijeme i o svom trošku osigurati potrebno kontra opterećenje za ispitivanje zbijenosti.
U cijenu je uključena dobava kamenih prirodnih ili drobljenih zrnatih materijala kakvoće i granulometrije prema zahtjevima projekta i OTU, utovar, prijevoz, i ugradba (strojno razastiranje, planiranje i zbijanje do traženog modula stišljivosti ili stupnja zbijenosti) na uređenu i preuzetu podlogu
Obračun po m</t>
    </r>
    <r>
      <rPr>
        <vertAlign val="superscript"/>
        <sz val="11"/>
        <rFont val="Arial"/>
        <family val="2"/>
        <charset val="238"/>
      </rPr>
      <t>3</t>
    </r>
    <r>
      <rPr>
        <sz val="11"/>
        <rFont val="Arial"/>
        <family val="2"/>
        <charset val="238"/>
      </rPr>
      <t xml:space="preserve"> ugrađenog i nabijenog materijala.</t>
    </r>
  </si>
  <si>
    <t>- AB prometne površine</t>
  </si>
  <si>
    <t>- asfaltirane prometne površine</t>
  </si>
  <si>
    <t>- nogostupi</t>
  </si>
  <si>
    <t>5-04</t>
  </si>
  <si>
    <r>
      <t>Strojna izrada bitumeniziranog nosivog sloja od asfaltbetona proizvedenog i ugrađenog po vrućem postupku, vrste bitumena i mješavine prema potvrđenom radnom sastavu AC22 base (BIT 50/70) AG6 M1, u sloju debljine</t>
    </r>
    <r>
      <rPr>
        <sz val="11"/>
        <rFont val="Arial"/>
        <family val="2"/>
        <charset val="238"/>
      </rPr>
      <t xml:space="preserve"> 8,0 </t>
    </r>
    <r>
      <rPr>
        <sz val="11"/>
        <rFont val="Arial"/>
        <family val="2"/>
      </rPr>
      <t>cm na kolničkoj konstrukciji.
U cijenu je uključena dobava prethodno strojno proizvedene mješavine od kamenog brašna, kamenog materijala i bitumena kao veziva, nazivne veličine zrna, vrste kamenog materijala i granulometrijskog sastava prema odredbama u projektu i u skladu s OTU, te utovar, prijevoz i strojna ugradba (razastiranje i zbijanje).
Obračun radova po m</t>
    </r>
    <r>
      <rPr>
        <vertAlign val="superscript"/>
        <sz val="11"/>
        <rFont val="Arial"/>
        <family val="2"/>
        <charset val="238"/>
      </rPr>
      <t>2</t>
    </r>
    <r>
      <rPr>
        <sz val="11"/>
        <rFont val="Arial"/>
        <family val="2"/>
      </rPr>
      <t xml:space="preserve"> gornje površine stvarno položenog sloja.</t>
    </r>
  </si>
  <si>
    <t>3.3.</t>
  </si>
  <si>
    <t>6-03</t>
  </si>
  <si>
    <r>
      <t xml:space="preserve">Strojna izrada bitumeniziranog habajućeg sloja od asfaltbetona proizvedenog i ugrađenog po vrućem postupku, vrste bitumena i mješavine prema potvrđenom radnom sastavu AC16 surf (BIT 50/70) AG4 M4, u sloju debljine </t>
    </r>
    <r>
      <rPr>
        <sz val="11"/>
        <rFont val="Arial"/>
        <family val="2"/>
        <charset val="238"/>
      </rPr>
      <t>5,0</t>
    </r>
    <r>
      <rPr>
        <b/>
        <sz val="11"/>
        <color indexed="10"/>
        <rFont val="Arial"/>
        <family val="2"/>
        <charset val="238"/>
      </rPr>
      <t xml:space="preserve"> </t>
    </r>
    <r>
      <rPr>
        <sz val="11"/>
        <rFont val="Arial"/>
        <family val="2"/>
      </rPr>
      <t>cm na kolničkoj konstrukciji i nogostupu.
U cijenu je uključena dobava prethodno strojno proizvedene mješavine od kamenog brašna, kamenog materijala i bitumena kao veziva, nazivne veličine zrna, vrste kamenog materijala i granulometrijskog sastava prema odredbama u projektu i u skladu s OTU, te utovar, prijevoz i strojna ugradba (razastiranje i zbijanje).
Obračun radova po m</t>
    </r>
    <r>
      <rPr>
        <vertAlign val="superscript"/>
        <sz val="11"/>
        <rFont val="Arial"/>
        <family val="2"/>
        <charset val="238"/>
      </rPr>
      <t>2</t>
    </r>
    <r>
      <rPr>
        <sz val="11"/>
        <rFont val="Arial"/>
        <family val="2"/>
      </rPr>
      <t xml:space="preserve"> gornje površine stvarno položenog sloja.</t>
    </r>
  </si>
  <si>
    <t>3.4.</t>
  </si>
  <si>
    <r>
      <t>Dobava, doprema i ugradnja betona AB kolničke konstrukcije.
Betonski kolnik debljine 20 cm izvodi se od betona klase C30/37, razred izloženosti XS1, s certificiranom difuzijom klorida ispod 8x10 -12 m2/s, s dodatkom za vodonepropusnost (VDP3 - dopušteni prosječni prodor vode 15 mm). Vodonepropusnost ispitivati prodorom vode pod tlakom prema normi HRN EN 12390-8 na po tri uzorka betona iz iste mješavine.
Stavka uključuje i izvedbu bočne opla</t>
    </r>
    <r>
      <rPr>
        <sz val="11"/>
        <rFont val="Arial"/>
        <family val="2"/>
        <charset val="238"/>
      </rPr>
      <t>te. Zarezivanje betonske površine u pravilnom rasteru prema projektu kako bi se spriječilo raspucavanje kolnika obračunato je zasebno (stavka 3.5.)</t>
    </r>
    <r>
      <rPr>
        <sz val="11"/>
        <rFont val="Arial"/>
        <family val="2"/>
      </rPr>
      <t xml:space="preserve">. Beton se ugrađuje na prethodno ugrađenu i zbijenu kolničku konstrukciju od mehanički zbijenog drobljenog kamenog materijala, nakon što je nadzorni inženjer pregledao i odobrio postavljenu armaturu. Međusobno povezivanje segmenata rastera AB kolničke konstrukcije izvesti pomoću trnova </t>
    </r>
    <r>
      <rPr>
        <sz val="11"/>
        <rFont val="Arial"/>
        <family val="2"/>
        <charset val="238"/>
      </rPr>
      <t>Ø</t>
    </r>
    <r>
      <rPr>
        <sz val="11"/>
        <rFont val="Arial"/>
        <family val="2"/>
      </rPr>
      <t>18 od armaturnog čelika B500B (materijal obračunat u stavci 4.2.).
Obračun po m</t>
    </r>
    <r>
      <rPr>
        <vertAlign val="superscript"/>
        <sz val="11"/>
        <rFont val="Arial"/>
        <family val="2"/>
        <charset val="238"/>
      </rPr>
      <t>3</t>
    </r>
    <r>
      <rPr>
        <sz val="11"/>
        <rFont val="Arial"/>
        <family val="2"/>
      </rPr>
      <t xml:space="preserve"> ugrađenog betona.</t>
    </r>
  </si>
  <si>
    <t>3.5.</t>
  </si>
  <si>
    <t>Strojno zarezivanje izvedene AB kolničke konstrukcije radi spriječavanja raspucavanja.
Stavka uključuje strojno zarezivanje betonske kolničke konstrukcije u dubini 5 cm prema rasteru naznačenom u projektnoj dokumentaciji.
Obračun po m' izrezanog sloja.</t>
  </si>
  <si>
    <t>3.6.</t>
  </si>
  <si>
    <t>3.7.</t>
  </si>
  <si>
    <r>
      <t>Postavljanje betonskog opločnika uz trafostanicu.
Stavka uključuje poravnavanje i nabijanje zemljane podloge, izvođenje podložnog sloja od pijeska debljine 4 cm, polaganje montažnog betonskog opločnika u pravilnom rasteru na pješčanu podlogu uz nabijanje gumenim čekićem, te naknadno zapunjavanje sljubnica među pločama sitnim pijeskom. Koristiti betonske elemente debljine 10 cm, tlocrtnih dimenzija 40x40 cm. U cijenu je uključena dobava opločnika i pijeska za podložni sloj te sav potreban rad.
Obračun radova po m</t>
    </r>
    <r>
      <rPr>
        <vertAlign val="superscript"/>
        <sz val="11"/>
        <rFont val="Arial"/>
        <family val="2"/>
        <charset val="238"/>
      </rPr>
      <t>2</t>
    </r>
    <r>
      <rPr>
        <sz val="11"/>
        <rFont val="Arial"/>
        <family val="2"/>
        <charset val="238"/>
      </rPr>
      <t xml:space="preserve"> izvedenog opločnika.</t>
    </r>
  </si>
  <si>
    <t xml:space="preserve">            ARMIRANOBETONSKI RADOVI</t>
  </si>
  <si>
    <t>3-04.7</t>
  </si>
  <si>
    <t>Dobava i ugradnja cestovnih rubnjaka sa skošenom plohom dimenzija 18x24x100 cm.
Rubnjaci se postavljaju na rubovima kolnika, izdignuti su za 12 cm iznad gornje kote kolničke konstrukcije. Rubnjaci su od betona klase C35/45, moraju imati oštre ivice i ravne plohe. Ugrađuju se na podlogu od betona klase C16/20, debljine 10 cm. Rubnjaci se međusobno povezuju fugiranjem sa produžnim cementnim mortom 1:2:6. U cijenu je uključena i dobava i ugradnja podložnog betona i morta.
Obračun po m' ugrađenog rubnjaka.</t>
  </si>
  <si>
    <t>7-02.5</t>
  </si>
  <si>
    <t>Dobava, sječenje, savijanje, postava i vezivanje armature B500B od armaturnog okruglog, rebrastog čelika i armaturne mreže. Armatura treba biti ugrađena prema nacrtima i specifikacijama u izvedbenom projektu i planovima savijanja. Svi distanceri, spone i odstojnici su sastavni dio cijene kilograma armature. Za obračun se priznaju količine tražene projektom i teoretske težine po profilima sa svim potrebnim distancerima.
Obračun po kg ugrađene armature.</t>
  </si>
  <si>
    <t>Rekonstrukcija postojećeg vodovodnog AB okna.
Tlocrtna površina okna iznosi cca. 3,50 m2. Stavka obuhvaća demontažu lijevanoželjeznog poklopca i predaju istog investitoru, razbijanje gornje ploče okna, razbijanje dijela zidova okna do potrebne kote, skladištenje razbijenog materijala na gradilišni deponij, betoniranje gornje ploče okna s otvorom dimenzija 60x60 cm betonom klase C30/37 s dodatkom za vodonepropusnost VDP-3, betoniranje prstena za montažu lijevanoželjeznog poklopca poravnat na potrebnu kotu iz projekta te montažu i sidrenje čeličnim klinovima lijevanoželjeznog poklopca klase E600 u skladu s HRN EN 124. Uključena je i sva potrebna daščana oplata te dobava, sječenje, savijanje, montaža i vezivanje armaturnog čelika B500B. 
Procijenjeni utrošak betona iznosi 1,1 m3, oplate 6 m2, te armature 130 kg.
Obračun po komadu potpuno rekonstruiranog okna.</t>
  </si>
  <si>
    <t xml:space="preserve">            ARMIRANOBETONSKI RADOVI - UKUPNO:</t>
  </si>
  <si>
    <t xml:space="preserve">            OPREMA CESTE</t>
  </si>
  <si>
    <t>Prometni znakovi</t>
  </si>
  <si>
    <r>
      <t xml:space="preserve">Rad obuhvaća </t>
    </r>
    <r>
      <rPr>
        <b/>
        <sz val="11"/>
        <rFont val="Arial"/>
        <family val="2"/>
        <charset val="238"/>
      </rPr>
      <t>nabavu i postavljanje novih prometnih znakova prema "Pravilniku o prometnim znakovima, signalizaciji i opremi na cestama" (N.N. 33/05, 64/05, 155/05 i 14/11). Ovaj rad obuhvaća nabavu i postavljanje svih vrsta prometnih znakova u svemu prema projektu prometne opreme ceste.</t>
    </r>
    <r>
      <rPr>
        <sz val="11"/>
        <rFont val="Arial"/>
        <family val="2"/>
        <charset val="238"/>
      </rPr>
      <t xml:space="preserve"> Rad mora biti obavljen u skladu s projektom, Pravilnikom, propisima, programom kontrole i osiguranja kvalitete(PKOK), projektom organizacije građenja (POG), zahtjevima nadzornog inženjera i OTU: Prometni znakovi svojom vrstom, značenjem, oblikom, bojom i veličinom i načinom postavljana trebaju biti u skladu s "Pravilnikom" te hrvatskim i europskim normama. Pri postavljanju prometni znak treba zakrenuti za 3-5° u odnosu na os prometnice da se izbjegne intenzivna refleksija i smanji kontrast oznaka, znaka i pozadine koja je osvijetljena. Na isti se stup ne smije postaviti više od dva prometna znaka. Postojeći znakovi koji su u skladu sa tim pravilnikom trebaju se ostaviti ili premjestiti prema situaciji prometnog rješenja.</t>
    </r>
  </si>
  <si>
    <t>Izvedba, kontrola kvalitete i obračuna prema Općim tehničkim uvjetima za radove na cestama, IGH 2001. (OTU), 9. Poglavlje; odredba 9-01</t>
  </si>
  <si>
    <t>5.1.1.</t>
  </si>
  <si>
    <t>9-01</t>
  </si>
  <si>
    <t>Dobava i isporuka prometnog znaka A32, 60x60x60 cm. Znak izrađen s retroreflektivnom folijom 'High intensity grade' (stabilnom na "U.V." zračenje), aplicirana na Al. podlogu debljine 3 mm i s pojačanim okvirom (Al - plaštom), za montažu na stup. Nosač na obujmici s uporištem u okviru.
Obračun radova po komadu.</t>
  </si>
  <si>
    <t>5.1.2.</t>
  </si>
  <si>
    <t>Dobava i isporuka prometnog znaka A41, 60x60x60 cm. Znak izrađen s retroreflektivnom folijom 'High intensity grade' (stabilnom na "U.V." zračenje), aplicirana na Al. podlogu debljine 3 mm i s pojačanim okvirom (Al - plaštom), za montažu na stup. Nosač na obujmici s uporištem u okviru.
Obračun radova po komadu.</t>
  </si>
  <si>
    <t>5.1.3.</t>
  </si>
  <si>
    <t>Dobava i isporuka prometnog znaka B01, Ø=60 cm. Znak izrađen s retroreflektivnom folijom 'High intensity grade' (stabilnom na "U.V." zračenje), aplicirana na Al. podlogu debljine 3 mm i s pojačanim okvirom (Al - plaštom), za montažu na stup. Nosač na obujmici s uporištem u okviru. Obračun radova po komadu.</t>
  </si>
  <si>
    <t>5.1.4.</t>
  </si>
  <si>
    <t>Dobava i isporuka prometnog znaka B29, Ø=60 cm. Znak izrađen s retroreflektivnom folijom 'High intensity grade' (stabilnom na "U.V." zračenje), aplicirana na Al. podlogu debljine 3 mm i s pojačanim okvirom (Al - plaštom), za montažu na stup. Nosač na obujmici s uporištem u okviru. Obračun radova po komadu.</t>
  </si>
  <si>
    <t>5.1.5.</t>
  </si>
  <si>
    <t>Dobava i isporuka prometnog znaka B50, Ø=60 cm. Znak izrađen s retroreflektivnom folijom 'High intensity grade' (stabilnom na "U.V." zračenje), aplicirana na Al. podlogu debljine 3 mm i s pojačanim okvirom (Al - plaštom), za montažu na stup. Nosač na obujmici s uporištem u okviru. Obračun radova po komadu.</t>
  </si>
  <si>
    <t>5.1.6.</t>
  </si>
  <si>
    <t>Dobava i isporuka prometnog znaka C02, 60x60 cm. Znak izrađen s retroreflektivnom folijom 'High intensity grade' (stabilnom na "U.V." zračenje), aplicirana na Al. podlogu debljine 3 mm i s pojačanim okvirom (Al - plaštom), za montažu na stup. Nosač na obujmici s uporištem u okviru. Obračun radova po komadu.</t>
  </si>
  <si>
    <t>5.1.7.</t>
  </si>
  <si>
    <t>Dobava i isporuka prometnog znaka C08, 60x60 cm. Znak izrađen s retroreflektivnom folijom 'High intensity grade' (stabilnom na "U.V." zračenje), aplicirana na Al. podlogu debljine 3 mm i s pojačanim okvirom (Al - plaštom), za montažu na stup. Nosač na obujmici s uporištem u okviru. Obračun radova po komadu.</t>
  </si>
  <si>
    <t>5.1.8.</t>
  </si>
  <si>
    <t>Dobava i isporuka prometnog znaka C21, 60x60 cm. Znak izrađen s retroreflektivnom folijom 'High intensity grade' (stabilnom na "U.V." zračenje), aplicirana na Al. podlogu debljine 3 mm i s pojačanim okvirom (Al - plaštom), za montažu na stup. Nosač na obujmici s uporištem u okviru. Obračun radova po komadu.</t>
  </si>
  <si>
    <t>5.1.9.</t>
  </si>
  <si>
    <t>Dobava i isporuka prometnog znaka C22, 60x60 cm. Znak izrađen s retroreflektivnom folijom 'High intensity grade' (stabilnom na "U.V." zračenje), aplicirana na Al. podlogu debljine 3 mm i s pojačanim okvirom (Al - plaštom), za montažu na stup. Nosač na obujmici s uporištem u okviru. Obračun radova po komadu.</t>
  </si>
  <si>
    <t>5.1.10.</t>
  </si>
  <si>
    <t>Dobava i isporuka prometnog znaka C35, 60x60 cm. Znak izrađen s retroreflektivnom folijom 'High intensity grade' (stabilnom na "U.V." zračenje), aplicirana na Al. podlogu debljine 3 mm i s pojačanim okvirom (Al - plaštom), za montažu na stup. Nosač na obujmici s uporištem u okviru. Obračun radova po komadu.</t>
  </si>
  <si>
    <t>5.1.11.</t>
  </si>
  <si>
    <t>Dobava i isporuka prometnog znaka E08, 60x30 cm. Znak izrađen s retroreflektivnom folijom 'High intensity grade' (stabilnom na "U.V." zračenje), aplicirana na Al. podlogu debljine 3 mm i s pojačanim okvirom (Al - plaštom), za montažu na stup. Nosač na obujmici s uporištem u okviru. Obračun radova po komadu.</t>
  </si>
  <si>
    <t>5.1.12.</t>
  </si>
  <si>
    <t>Dobava i isporuka prometnog znaka E10, 60x30 cm. Znak izrađen s retroreflektivnom folijom 'High intensity grade' (stabilnom na "U.V." zračenje), aplicirana na Al. podlogu debljine 3 mm i s pojačanim okvirom (Al - plaštom), za montažu na stup. Nosač na obujmici s uporištem u okviru. Obračun radova po komadu.</t>
  </si>
  <si>
    <t>5.1.13.</t>
  </si>
  <si>
    <t>Dobava i isporuka prometnog znaka E12, 60x30 cm. Znak izrađen s retroreflektivnom folijom 'High intensity grade' (stabilnom na "U.V." zračenje), aplicirana na Al. podlogu debljine 3 mm i s pojačanim okvirom (Al - plaštom), za montažu na stup. Nosač na obujmici s uporištem u okviru. Obračun radova po komadu.</t>
  </si>
  <si>
    <t>5.1.14.</t>
  </si>
  <si>
    <t>Dobava i isporuka prometnog znaka E28, 60x30 cm. Znak izrađen s retroreflektivnom folijom 'High intensity grade' (stabilnom na "U.V." zračenje), aplicirana na Al. podlogu debljine 3 mm i s pojačanim okvirom (Al - plaštom), za montažu na stup. Nosač na obujmici s uporištem u okviru. Obračun radova po komadu.</t>
  </si>
  <si>
    <t>5.1.15.</t>
  </si>
  <si>
    <t>Dobava i isporuka prometnog znaka E35, 60x30 cm. Znak izrađen s retroreflektivnom folijom 'High intensity grade' (stabilnom na "U.V." zračenje), aplicirana na Al. podlogu debljine 3 mm i s pojačanim okvirom (Al - plaštom), za montažu na stup. Nosač na obujmici s uporištem u okviru. Obračun radova po komadu.</t>
  </si>
  <si>
    <t>5.2.</t>
  </si>
  <si>
    <r>
      <t>Dobava, isporuka i montaža pocinčanih stupova nosača prometnih znakova promjera Ø 60,3 mm, zaštićenih protiv korozije postupkom vručeg cinčenja.  Visina stupa iznosi 3,50 m. Iskop temelja stupa dubine min. 70 cm, dobava betona klase C16/20 i ugradnja stupa s ankerom na donjem dijelu u beton sa min. 0,2 m</t>
    </r>
    <r>
      <rPr>
        <vertAlign val="superscript"/>
        <sz val="11"/>
        <rFont val="Arial"/>
        <family val="2"/>
        <charset val="238"/>
      </rPr>
      <t>3</t>
    </r>
    <r>
      <rPr>
        <sz val="11"/>
        <rFont val="Arial"/>
        <family val="2"/>
        <charset val="238"/>
      </rPr>
      <t xml:space="preserve"> betona.
Obračun radova po komadu ugrađenog stupa s temeljem.</t>
    </r>
  </si>
  <si>
    <t>9-02</t>
  </si>
  <si>
    <t>Iscrtavanje horizontalne prometne signalizacije - oznaka parkirnih mjesta za osobne automobile, kamione i tegljače.
Oznaka se mora obilježiti točno na mjestu koje je predviđeno projektom. Na prethodno očišćeni zastor crta se iscrtava dvostrukim premazivanjem kvalitetnom bijelom bojom u debljini od 10 cm.
Obračun po m' iscrtanih crta.</t>
  </si>
  <si>
    <t>- puna crta</t>
  </si>
  <si>
    <t>5.4.</t>
  </si>
  <si>
    <t>Iscrtavanje horizontalne prometne signalizacije - središnje pune i isprekidane crte te rubnih crta prometnica.
Oznaka se mora obilježiti točno na mjestu koje je predviđeno projektom. Na prethodno očišćeni zastor crta se iscrtava dvostrukim premazivanjem kvalitetnom bijelom bojom u debljini od 10 cm.
Obračun po m' iscrtane crte.</t>
  </si>
  <si>
    <t>- isprekidana crta</t>
  </si>
  <si>
    <t>Iscrtavanje horizontalne prometne oznake STOP s pripadajućom poprečnom crtom zaustavljanja.
Oznaka se mora obilježiti točno na mjestu koje je predviđeno projektom. Na prethodno očišćeni zastor crta se iscrtava dvostrukim premazivanjem kvalitetnom bijelom bojom. Širina prometnog traka na mjestu oznake iznosi 7,50 m.
Obračun po komadu iscrtane oznake.</t>
  </si>
  <si>
    <t>- oznaka H11</t>
  </si>
  <si>
    <t>Iscrtavanje horizontalne prometne oznake nailaska na raskrižje s cestom s prednošću prometa s pripadajućom isprekidanom poprečnom crtom.
Oznaka se mora obilježiti točno na mjestu koje je predviđeno projektom. Na prethodno očišćeni zastor crta se iscrtava dvostrukim premazivanjem kvalitetnom bijelom bojom. Širina prometnog traka na mjestu oznake iznosi 3,80 m.
Obračun po komadu iscrtane oznake.</t>
  </si>
  <si>
    <t>- oznaka H12</t>
  </si>
  <si>
    <t>Iscrtavanje horizontalnih prometnih strelica.
Oznaka se mora obilježiti točno na mjestu koje je predviđeno projektom. Na prethodno očišćeni zastor crta se iscrtava dvostrukim premazivanjem kvalitetnom bijelom bojom.
Obračun po komadu iscrtane strelice.</t>
  </si>
  <si>
    <t>- strelice H20</t>
  </si>
  <si>
    <t>- strelice H21</t>
  </si>
  <si>
    <t>- strelice H22</t>
  </si>
  <si>
    <t>5.8.</t>
  </si>
  <si>
    <t>Iscrtavanje horizontalne prometne oznake pješačkog prijelaza s pripadajućim poprečnim crtama.
Oznaka se mora obilježiti točno na mjestu koje je predviđeno projektom. Na prethodno očišćeni zastor crta se iscrtava dvostrukim premazivanjem kvalitetnom bijelom bojom. Širina oznake pješačkog prijelaza iznosi 6,00 m, a širina kolnika na mjestu oznake 12,00 m.
Obračun po komadu iscrtane oznake.</t>
  </si>
  <si>
    <t>- oznaka H18</t>
  </si>
  <si>
    <t xml:space="preserve">            OPREMA CESTE - UKUPNO:</t>
  </si>
  <si>
    <t xml:space="preserve">            ODVODNJA</t>
  </si>
  <si>
    <t>6.1.1.</t>
  </si>
  <si>
    <t>3-04.1</t>
  </si>
  <si>
    <r>
      <t>Iskop rova za kolektore oborinske i fekalne odvodnje u tlu kategorije ''C''.
Širina rova iznosi 75 cm za kolektor DN 250, 85 cm za kolektor DN 315, 110 cm za kolektor DN 400, te 120 cm za kolektor DN 500. Nagibi vertikalnih stranica iznose 5:1, a dubine prema uzdužnim profilima. Predviđen je strojni iskop materijala bez obzira na kategoriju i to bez uporabe eksploziva (rad s pikamerom). Dio iskopa izvodi se ispod razine mora (vidi opće tehničke uvjete ovog troškovnika za iskop ispod kote podzemne vode).
Dno rova mora se isplanirati na točnost +/- 2 cm, uz zasijecanje svih neravnina, i nabiti do modula stišljivosti Ms=25 MN/m</t>
    </r>
    <r>
      <rPr>
        <vertAlign val="superscript"/>
        <sz val="11"/>
        <rFont val="Arial"/>
        <family val="2"/>
        <charset val="238"/>
      </rPr>
      <t>2</t>
    </r>
    <r>
      <rPr>
        <sz val="11"/>
        <rFont val="Arial"/>
        <family val="2"/>
        <charset val="238"/>
      </rPr>
      <t>. Stavka obuhvaća razupiranje i podupiranje rova. U stavku su uključena i proširenja rova na mjestima gdje dolaze revizijska okna. Priznaje se samo iskop po normalnim profilima. Prekop se neće priznati. Izvedbu rova u svemu izvoditi prema HRN EN 1610.
Obračun po m</t>
    </r>
    <r>
      <rPr>
        <vertAlign val="superscript"/>
        <sz val="11"/>
        <rFont val="Arial"/>
        <family val="2"/>
        <charset val="238"/>
      </rPr>
      <t>3</t>
    </r>
    <r>
      <rPr>
        <sz val="11"/>
        <rFont val="Arial"/>
        <family val="2"/>
        <charset val="238"/>
      </rPr>
      <t xml:space="preserve"> iskopanog materijala.</t>
    </r>
  </si>
  <si>
    <t>- DN 250     b=75cm</t>
  </si>
  <si>
    <t>- DN 315     b=85cm</t>
  </si>
  <si>
    <t>- DN 400     b=110cm</t>
  </si>
  <si>
    <t>- DN 500     b=120cm</t>
  </si>
  <si>
    <t>6.1.2.</t>
  </si>
  <si>
    <t>3-05.1</t>
  </si>
  <si>
    <r>
      <t>Iskop jama za montažu separatora.
Strojni iskop tla kategorije ''C'' vršiti do kote iz projekta. Predviđen je strojni iskop materijala bez obzira na kategoriju i to bez uporabe eksploziva (rad s pikamerom). Dno jame isplanirati na točnost +/- 2 cm, uz zasijecanje svih neravnina te nabiti do modula stišljivosti Ms=60 MN/m</t>
    </r>
    <r>
      <rPr>
        <vertAlign val="superscript"/>
        <sz val="11"/>
        <rFont val="Arial"/>
        <family val="2"/>
        <charset val="238"/>
      </rPr>
      <t>2</t>
    </r>
    <r>
      <rPr>
        <sz val="11"/>
        <rFont val="Arial"/>
        <family val="2"/>
        <charset val="238"/>
      </rPr>
      <t>. Dio iskopa izvodi se ispod razine mora (vidi opće tehničke uvjete ovog troškovnika za iskop ispod kote podzemne vode). Nagib vertikalnih stranica iskopa ne smije biti strmiji od 5:1. Priznaje se samo iskop do kote iz projektne dokumentacije. Prekop se neće priznati.
Obračun po m</t>
    </r>
    <r>
      <rPr>
        <vertAlign val="superscript"/>
        <sz val="11"/>
        <rFont val="Arial"/>
        <family val="2"/>
        <charset val="238"/>
      </rPr>
      <t>3</t>
    </r>
    <r>
      <rPr>
        <sz val="11"/>
        <rFont val="Arial"/>
        <family val="2"/>
        <charset val="238"/>
      </rPr>
      <t xml:space="preserve"> iskopanog materijala.</t>
    </r>
  </si>
  <si>
    <t>6.1.3.</t>
  </si>
  <si>
    <t>3-04.2.1</t>
  </si>
  <si>
    <r>
      <t>Izrada posteljice od pijeska za oborinske i sanitarne kolektore i za priključke kanalskih linijskih rešetki.
Posteljica ispod kanalizacijskih cijevi izvodi se od pijeska, debljine 10 cm. Posteljica mora biti ravna, prilagođena obliku cijevi i uzdužnom padu tako da cijevi po cijeloj dužini naliježu na istu. Tijekom izrade posteljice pijesak se mora nabijati strojnim i ručnim nabijačima i po potrebi vlažiti.
Obračun po m</t>
    </r>
    <r>
      <rPr>
        <vertAlign val="superscript"/>
        <sz val="11"/>
        <rFont val="Arial"/>
        <family val="2"/>
        <charset val="238"/>
      </rPr>
      <t>3</t>
    </r>
    <r>
      <rPr>
        <sz val="11"/>
        <rFont val="Arial"/>
        <family val="2"/>
        <charset val="238"/>
      </rPr>
      <t xml:space="preserve"> izvedene posteljice.</t>
    </r>
  </si>
  <si>
    <t>6.1.4.</t>
  </si>
  <si>
    <t>3-04.6</t>
  </si>
  <si>
    <r>
      <t>Izrada obloge za cijevi oborinskih i kolektora i priključaka za kanalske linijske rešetke do visine 30 cm iznad tjemena cijevi ili do donje granice tamponskog sloja.
Oko prethodno montiranih kanalizacijskih cijevi kolektora i priključaka za kanalske linijske rešetke izvodi se obloga od sitnog materijala iz pozajmišta frakcije 0-40mm. Materijal se mora nabijati strojnim i ručnim nabijačima i po potrebi vlažiti.
Obračun po m</t>
    </r>
    <r>
      <rPr>
        <vertAlign val="superscript"/>
        <sz val="11"/>
        <rFont val="Arial"/>
        <family val="2"/>
        <charset val="238"/>
      </rPr>
      <t>3</t>
    </r>
    <r>
      <rPr>
        <sz val="11"/>
        <rFont val="Arial"/>
        <family val="2"/>
        <charset val="238"/>
      </rPr>
      <t xml:space="preserve"> izvedene obloge.</t>
    </r>
  </si>
  <si>
    <t>6.1.5.</t>
  </si>
  <si>
    <r>
      <t>Zatrpavanje rovova kolektora i priključaka materijalom iz iskopa.
Nakon izrade zaštitne obloge svih kolektora i priključaka iznad tjemena cijevi vrši se zatrpavanje rovova probranim materijalom iz iskopa. U stavku je uključeno i zatrpavanje građevinskih jama revizijskih okana. Nasipavanje ispod prometnih površina vršiti do donje kote kolničke konstrukcije.
Materijal za zatrpavanje mora odobriti nadzorni inženjer i ne smije sadržavati kamene komade veće od 12mm. Materijal se nabija strojnim i ručnim nabijačima u slojevima od 30cm. Ispod prometnih površina treba postići modul stišljivosti od najmanje M</t>
    </r>
    <r>
      <rPr>
        <vertAlign val="subscript"/>
        <sz val="11"/>
        <rFont val="Arial"/>
        <family val="2"/>
        <charset val="238"/>
      </rPr>
      <t>S</t>
    </r>
    <r>
      <rPr>
        <sz val="11"/>
        <rFont val="Arial"/>
        <family val="2"/>
        <charset val="238"/>
      </rPr>
      <t>=60 MN/m</t>
    </r>
    <r>
      <rPr>
        <vertAlign val="superscript"/>
        <sz val="11"/>
        <rFont val="Arial"/>
        <family val="2"/>
        <charset val="238"/>
      </rPr>
      <t>2</t>
    </r>
    <r>
      <rPr>
        <sz val="11"/>
        <rFont val="Arial"/>
        <family val="2"/>
        <charset val="238"/>
      </rPr>
      <t>, mjereno pločom Ф30cm, odnosno zbijenost od 95% prema standardnom Proctorovom ispitivanju.
Obračun po m</t>
    </r>
    <r>
      <rPr>
        <vertAlign val="superscript"/>
        <sz val="11"/>
        <rFont val="Arial"/>
        <family val="2"/>
        <charset val="238"/>
      </rPr>
      <t>3</t>
    </r>
    <r>
      <rPr>
        <sz val="11"/>
        <rFont val="Arial"/>
        <family val="2"/>
        <charset val="238"/>
      </rPr>
      <t xml:space="preserve"> zatrpanog rova.</t>
    </r>
  </si>
  <si>
    <t>6.1.6.</t>
  </si>
  <si>
    <r>
      <t>Zatrpavanje jama oko separatora.
Materijal za zatrpavanje mora odobriti nadzorni inženjer i ne smije sadržavati kamene komade veće od 12mm. Nasipavanje ispod prometnih površina vršiti do donje kote kolničke konstrukcije. Materijal se nabija strojnim i ručnim nabijačima u slojevima od 30cm. Ispod prometnih površina treba postići modul stišljivosti od najmanje M</t>
    </r>
    <r>
      <rPr>
        <vertAlign val="subscript"/>
        <sz val="11"/>
        <rFont val="Arial"/>
        <family val="2"/>
        <charset val="238"/>
      </rPr>
      <t>S</t>
    </r>
    <r>
      <rPr>
        <sz val="11"/>
        <rFont val="Arial"/>
        <family val="2"/>
        <charset val="238"/>
      </rPr>
      <t>=60 MN/m</t>
    </r>
    <r>
      <rPr>
        <vertAlign val="superscript"/>
        <sz val="11"/>
        <rFont val="Arial"/>
        <family val="2"/>
        <charset val="238"/>
      </rPr>
      <t>2</t>
    </r>
    <r>
      <rPr>
        <sz val="11"/>
        <rFont val="Arial"/>
        <family val="2"/>
        <charset val="238"/>
      </rPr>
      <t>, mjereno pločom Ф30cm, odnosno zbijenost od 95% prema standardnom Proctorovom ispitivanju.
Obračun po m</t>
    </r>
    <r>
      <rPr>
        <vertAlign val="superscript"/>
        <sz val="11"/>
        <rFont val="Arial"/>
        <family val="2"/>
        <charset val="238"/>
      </rPr>
      <t>3</t>
    </r>
    <r>
      <rPr>
        <sz val="11"/>
        <rFont val="Arial"/>
        <family val="2"/>
        <charset val="238"/>
      </rPr>
      <t xml:space="preserve"> zatrpane jame.</t>
    </r>
  </si>
  <si>
    <t>6.1.7.</t>
  </si>
  <si>
    <r>
      <t>Odvoz viška materijala na deponiju udaljenu do 5 km. Cijenom stavke obuhvaćen je ukrcaj i iskrcaj materijala i transport.
Obračun po m</t>
    </r>
    <r>
      <rPr>
        <vertAlign val="superscript"/>
        <sz val="11"/>
        <rFont val="Arial"/>
        <family val="2"/>
        <charset val="238"/>
      </rPr>
      <t>3</t>
    </r>
    <r>
      <rPr>
        <sz val="11"/>
        <rFont val="Arial"/>
        <family val="2"/>
        <charset val="238"/>
      </rPr>
      <t xml:space="preserve"> odveženog materijala u sraslom stanju.</t>
    </r>
  </si>
  <si>
    <t>ZEMLJANI RADOVI - UKUPNO:</t>
  </si>
  <si>
    <t>BETONSKI RADOVI</t>
  </si>
  <si>
    <t>6.2.1.</t>
  </si>
  <si>
    <t>3-05.2.1</t>
  </si>
  <si>
    <r>
      <t>Izrada podložnog betona za revizijska okna.
Podloga ispod dna revizijskih okana izvodi se od betona klase C16/20, debljine 10 cm. Podloga je sa svake strane 20 cm šira od tlocrtne veličine okna.</t>
    </r>
    <r>
      <rPr>
        <sz val="11"/>
        <rFont val="Arial"/>
        <family val="2"/>
        <charset val="238"/>
      </rPr>
      <t xml:space="preserve"> Izvođenje dijela radova je ispod kote morske površine </t>
    </r>
    <r>
      <rPr>
        <sz val="11"/>
        <rFont val="Arial"/>
        <family val="2"/>
        <charset val="238"/>
      </rPr>
      <t>(vidi opće tehničke uvjete ovog troškovnika). Uključeno je potrebno poravnavanje na projektiranu kotu kao i bočna oplata.
Obračun po m</t>
    </r>
    <r>
      <rPr>
        <vertAlign val="superscript"/>
        <sz val="11"/>
        <rFont val="Arial"/>
        <family val="2"/>
        <charset val="238"/>
      </rPr>
      <t>3</t>
    </r>
    <r>
      <rPr>
        <sz val="11"/>
        <rFont val="Arial"/>
        <family val="2"/>
        <charset val="238"/>
      </rPr>
      <t>.</t>
    </r>
  </si>
  <si>
    <t>6.2.2.</t>
  </si>
  <si>
    <t>3-04.2.2</t>
  </si>
  <si>
    <r>
      <t>Izrada betonske obloge cijevi kolektora i priključaka kanalskih linijskih rešetki.
Betonska obloga izvodi se od betona klase C16/20 u punoj širini rova do visine 20 cm iznad tjemena cijevi kolektora.
Prvo se izvede sloj betona u debljini od 10 cm u koji se položi i utisne cijev kolektora na projektiranu kotu. Nakon toga izvodi se ostatak betonske obloge. Izvođenje radova je ispod kote morske površine (vidi opće tehničke uvjete ovog troškovnika). U cijenu je uključena i izrada bočne oplate.
Obračun po m</t>
    </r>
    <r>
      <rPr>
        <vertAlign val="superscript"/>
        <sz val="11"/>
        <rFont val="Arial"/>
        <family val="2"/>
        <charset val="238"/>
      </rPr>
      <t>3</t>
    </r>
    <r>
      <rPr>
        <sz val="11"/>
        <rFont val="Arial"/>
        <family val="2"/>
        <charset val="238"/>
      </rPr>
      <t xml:space="preserve"> izvedene obloge.</t>
    </r>
  </si>
  <si>
    <t>6.2.3.</t>
  </si>
  <si>
    <r>
      <t>Izrada betonske obloge okana i separatora radi djelovanja uzgona.
Betonska obloga izvodi se od dna okna i separatora do apsolutne kote +0,30 m nad morem od betona klase C16/20. Obloga je tlocrtno šira od vanjskog ruba tijela elementa za 20 cm sa svake strane. Izvođenje radova je ispod kote morske površine (vidi opće tehničke uvjete ovog troškovnika). 
U cijenu je uključena i izrada bočne oplate.
Obračun po m</t>
    </r>
    <r>
      <rPr>
        <vertAlign val="superscript"/>
        <sz val="11"/>
        <rFont val="Arial"/>
        <family val="2"/>
        <charset val="238"/>
      </rPr>
      <t>3</t>
    </r>
    <r>
      <rPr>
        <sz val="11"/>
        <rFont val="Arial"/>
        <family val="2"/>
        <charset val="238"/>
      </rPr>
      <t xml:space="preserve"> izvedene obloge.</t>
    </r>
  </si>
  <si>
    <t>6.2.4.</t>
  </si>
  <si>
    <r>
      <t>Izrada armiranobetonske podloge za separatore.
Podloga ispod separatora izvodi se od betona klase C16/20, debljine 25 cm, armirane armaturnim čelikom B500B. Podloga je sa svake strane 20 cm šira od tlocrtne veličine separatora. Izvođenje radova je ispod kote morske površine (vidi opće tehničke uvjete ovog troškovnika). Uključeno je potrebno poravnavanje na projektiranu kotu kao, bočna oplata i armatura.
Obračun po m</t>
    </r>
    <r>
      <rPr>
        <vertAlign val="superscript"/>
        <sz val="11"/>
        <rFont val="Arial"/>
        <family val="2"/>
        <charset val="238"/>
      </rPr>
      <t>3</t>
    </r>
    <r>
      <rPr>
        <sz val="11"/>
        <rFont val="Arial"/>
        <family val="2"/>
        <charset val="238"/>
      </rPr>
      <t>.</t>
    </r>
  </si>
  <si>
    <t>- beton</t>
  </si>
  <si>
    <t>- oplata</t>
  </si>
  <si>
    <t>- armatura</t>
  </si>
  <si>
    <t>6.2.5.</t>
  </si>
  <si>
    <t>Izrada AB rasteretne ploče (rasteretnog prstena).
Ploča se izvodi od betona klase C30/37, debljine 20 cm sa zadebljanjima na rubovima ukupne debljine 30 cm. Tlocrtne dimenzije iznose 145x145 cm s kružnim otvorom promjera 60 cm. Uključena je i izvedba obodnog prstena visine 15 cm, širine 20 cm uz otvor u rasteretnog ploči. Cijena obuhvaća i svu potrebnu oplatu, dobavu, prijevoz, ugradnu i njegu betona, te dobavu, siječenje, savijanje, postavljanje i povezivanje armaturnog čelika B500B za rasteretnu ploču. Utrošak betona po ploči iznosi 0,5 m3, a armaturnog čelika 100 kg.
Obračun po komadu izvedene rasteretne ploče.</t>
  </si>
  <si>
    <t>6.2.6.</t>
  </si>
  <si>
    <t>Izrada betonske zaštite na mjestima križanja podzemnih instalacija.
Stavkom su obuhvaćena sva križanja postojećih i projektiranih instalacija (vodovod, odvodnja, elektroinstalacije, DTK). Zaštita se izvodi ugradnjom betona klase C16/20 debljine minimalno 20 cm oko svih instalacija u širini 1,00 m sa svake strane križanja.
Stavka obuhvaća dopremu i ugradnju betona te svu potrebnu oplatu.
Obračun po m3 izvedene zaštitne obloge.</t>
  </si>
  <si>
    <t>BETONSKI RADOVI - UKUPNO</t>
  </si>
  <si>
    <t>MONTAŽNI RADOVI</t>
  </si>
  <si>
    <t>6.3.1.</t>
  </si>
  <si>
    <t>Dobava, transport i istovar GRP (poliesterskih) kanalizacijskih cijevi nazivne, nazivne krutosti SN 5000 N/m2 i nazivnog tlaka PN 1 bar, od poliestera proizvedenih prema HRN EN 14364, sastava prema HRN EN 12666-1 i HRN EN 13476-3. Na jednom kraju cijevi je montirana poliesterska spojnica s brtvom od EPDM-a. Unutarnji zaštitni sloj cijevi od poliestera bez punila i ojačanja mora imati debljinu od minimalno 1 mm radi osiguranja pojačane otpornosti na abraziju i kemijske utjecaje. U cijenu uračunata i dobava i transport svih potrebnih spojnica za cijevi i okna i sve brtve. Obračun po m' deponirane cijevi.</t>
  </si>
  <si>
    <t>GRP   SN5000    DN250</t>
  </si>
  <si>
    <t>GRP   SN5000    DN300</t>
  </si>
  <si>
    <t>GRP   SN5000    DN400</t>
  </si>
  <si>
    <t>GRP   SN5000    DN500</t>
  </si>
  <si>
    <t>6.3.2.</t>
  </si>
  <si>
    <t>3-04.3</t>
  </si>
  <si>
    <t>Raznošenje duž rova, polaganje u rov i montaža kanalizacijskih cijevi.
Cijevi se polažu na prethodno izvedenu posteljicu od pijeska ili ugrađuju u betonsku oblogu. Stavka uključuje raznošenje cijevi do mjesta ugradnje, spuštanje u rov i montažu po pravcu i niveleti, uključujući sva potrebna koljena.
Obračun po m' montirane cijevi.</t>
  </si>
  <si>
    <t>6.3.3.</t>
  </si>
  <si>
    <t xml:space="preserve">Dobava, transport i istovar tipskih revizijskih okana od poliestera proizvedenih prema HRN EN 14364. sastava prema HRN EN 12666-1 i HRN EN 13476 s ljestvama od nehrđajućeg materijala, s oblikovanom kinetom od poliestera i priključcima definiranim u iskazu revizijskih okana (promjer i visina, vertikalne cijevi, promjer, položaj i visina priključaka). U cijenu su uključene i tipske ljestve. Cijev od kojeg je proizvedeno revizijsko okno mora imati unutrašnji zaštitni sloj od poliestera, bez punila i ojačanja debljine od minimalno 1 mm radi osiguranja pojačane otpornosti na abraziju i kemijske utjecaje. Stavka obuhvaća i dobavu i ugradnji svih spojnica, brtvi ili drugog spojnog materijala.
Spojevi cijevi kolektora na PEHD okna bit će od tvornički izvedenih obuhvatnih stezaljki sa cjevnim brtvama ili izvedeni zavarenim prirubničkim tuljkom i slobodnom prirubnicom. Visina okana, tlocrtni smještaj priključaka cijevi i njihovi profili definirani su specifikacijom u prilogu. 
Obračun po komadu kompletno dobavljenog i istovarenog montažnog okna na gradilišni deponij.
</t>
  </si>
  <si>
    <t>GRP okno  Ф600mm</t>
  </si>
  <si>
    <t>GRP okno  Ф1000mm</t>
  </si>
  <si>
    <t>6.3.4.</t>
  </si>
  <si>
    <t>Raznošenje duž rova, polaganje u rov i ugradnja tipskih montažnih GRP revizijskih okana.
Spojevi cijevi kolektora na GRP okna/cijevi biti će od tvornički izvedenih elemenata s cjevnim brtvama. Visina okana, tlocrtni smještaj priključaka cijevi i njihovi profili definirani su specifikacijom u projektnoj dokumentaciji. Okna se postavljaju na prethodno izvedeni podložni beton.
Obračun po komadu kompletno izvedenog okna.</t>
  </si>
  <si>
    <t>6.3.5.</t>
  </si>
  <si>
    <r>
      <t>Dobava i ugradnja tipskih kanalica od betona ojačanog vlaknima u skladu s HRN EN 1433 s okvirom od pocinčanog čelika visine 4 cm, dimenzija L/W/H=1000x290x400mm s površinom korisnog poprečnog presjeka 552 cm</t>
    </r>
    <r>
      <rPr>
        <vertAlign val="superscript"/>
        <sz val="11"/>
        <rFont val="Arial"/>
        <family val="2"/>
        <charset val="238"/>
      </rPr>
      <t>2</t>
    </r>
    <r>
      <rPr>
        <sz val="11"/>
        <rFont val="Arial"/>
        <family val="2"/>
        <charset val="238"/>
      </rPr>
      <t xml:space="preserve">, klase opterećenja </t>
    </r>
    <r>
      <rPr>
        <sz val="11"/>
        <rFont val="Arial"/>
        <family val="2"/>
        <charset val="238"/>
      </rPr>
      <t>E600</t>
    </r>
    <r>
      <rPr>
        <sz val="11"/>
        <rFont val="Arial"/>
        <family val="2"/>
        <charset val="238"/>
      </rPr>
      <t xml:space="preserve"> u skladu s HRN EN 1433.
Pričvršćivanje rešetke na tijelo kanalice bezvijčanim SIDE-LOCK sistemom, s dodatnih 8 vijaka na metar duljine i protukliznim utorima u okviru. Okvir za prihvat rešetke mora biti usidren u tijelo kanalice 130 mm radi stabilnosti sustava. Mrežasta rešetka izrađena je od nodularnog lijeva i zaštićena KTL zaštitom. Dimenzija otvora na rešetki je MW 15/25 mm. Kao revizijsko-izljevni element koristi se pjeskolov. Kanalica se polaže u obložni beton klase C16/20 debljine 15 cm bočno i ispod kanalice. U cijenu je uključena i dobava i ugradnja obložnog betona te izrada bočne oplate. Utrošak betona je procijenjen na 0,25 m3/m'. Stavka obuhvaća i sve potrebne elemente na lomovima tlocrtne linije kanalice.
Obračun po m' ugrađene kanalice.</t>
    </r>
  </si>
  <si>
    <t>6.3.6.</t>
  </si>
  <si>
    <r>
      <t>Dobava i ugradnja tipskih kanalica od betona ojačanog vlaknima u skladu s HRN EN 1433 s okvirom od pocinčanog čelika visine 4 cm, dimenzija L/W/H=1000x290x400mm s površinom korisnog poprečnog presjeka 552 cm</t>
    </r>
    <r>
      <rPr>
        <vertAlign val="superscript"/>
        <sz val="11"/>
        <rFont val="Arial"/>
        <family val="2"/>
        <charset val="238"/>
      </rPr>
      <t>2</t>
    </r>
    <r>
      <rPr>
        <sz val="11"/>
        <rFont val="Arial"/>
        <family val="2"/>
        <charset val="238"/>
      </rPr>
      <t xml:space="preserve">, klase opterećenja </t>
    </r>
    <r>
      <rPr>
        <sz val="11"/>
        <rFont val="Arial"/>
        <family val="2"/>
        <charset val="238"/>
      </rPr>
      <t>F900</t>
    </r>
    <r>
      <rPr>
        <b/>
        <sz val="11"/>
        <rFont val="Arial"/>
        <family val="2"/>
        <charset val="238"/>
      </rPr>
      <t xml:space="preserve"> </t>
    </r>
    <r>
      <rPr>
        <sz val="11"/>
        <rFont val="Arial"/>
        <family val="2"/>
        <charset val="238"/>
      </rPr>
      <t>u skladu s HRN EN 1433.
Pričvršćivanje rešetke na tijelo kanalice bezvijčanim SIDE-LOCK sistemom, s dodatnih 8 vijaka na metar duljine i protukliznim utorima u okviru. Okvir za prihvat rešetke mora biti usidren u tijelo kanalice 130 mm radi stabilnosti sustava. Rešetka je izrađena od nodularnog lijeva i zaštićena KTL zaštitom. Dimenzije poprečnih proreza na rešetki su SW 20 mm. Kao revizijsko-izljevni element koristi se pjeskolov. Kanalica se polaže u obložni beton klase C16/20 debljine 15 cm bočno i ispod kanalice. U cijenu je uključena i dobava i ugradnja obložnog betona te izrada bočne oplate. Utrošak betona je procijenjen na 0,25 m3/m'. Stavka obuhvaća i sve potrebne elemente na lomovima tlocrtne linije kanalice.
Obračun po m' ugrađene kanalice.</t>
    </r>
  </si>
  <si>
    <t>6.3.7.</t>
  </si>
  <si>
    <r>
      <rPr>
        <sz val="10"/>
        <rFont val="Arial"/>
        <family val="2"/>
        <charset val="238"/>
      </rPr>
      <t>Dobava i ugradnja tipskog pjeskolova betonske kanalice od betona ojačanog vlaknima u skladu s HRN EN 1433 s okvirom od pocinčanog čelika visine 4 cm, dimenzija L/W/H=500x290x582mm, klase opterećenja</t>
    </r>
    <r>
      <rPr>
        <b/>
        <sz val="10"/>
        <color indexed="10"/>
        <rFont val="Arial"/>
        <family val="2"/>
        <charset val="238"/>
      </rPr>
      <t xml:space="preserve"> </t>
    </r>
    <r>
      <rPr>
        <sz val="10"/>
        <rFont val="Arial"/>
        <family val="2"/>
        <charset val="238"/>
      </rPr>
      <t>F900 u skladu s HRN EN 1433.
Pričvršćivanje rešetke na tijelo pjeskolova bezvijčanim SIDE-LOCK sistemom, s dodatna 4 vijka po pjeskolovu i protukliznim utorima u okviru. Okvir za prihvat rešetke mora biti usidren u tijelo kanalice 130 mm radi stabilnosti sustava. Rešetka je izrađena od nodularnog lijeva i zaštićena KTL zaštitom. Dimenzije poprečnih proreza na rešetki su SW 20 mm. Mogućnost izljeva iz tijela kanala pomoću integriranih UPVC nastavaka DN/OD 200. Uključena kanta od pocinčanog čelika za skupljanje nečistoća. Element se polaže u obložni beton klase C16/20 debljine 15 cm bočno i ispod kanalice. U cijenu je uključena i dobava i ugradnja obložnog betona te izrada bočne oplate. Utrošak betona je procijenjen na 0,15 m3.
Obračun po komadu ugrađenog pjeskolova.</t>
    </r>
  </si>
  <si>
    <t>6.3.8.</t>
  </si>
  <si>
    <r>
      <rPr>
        <sz val="10"/>
        <rFont val="Arial"/>
        <family val="2"/>
        <charset val="238"/>
      </rPr>
      <t>Dobava i ugradnja tipskih kanalica od betona ojačanog vlaknima u skladu s HRN EN 1433 s okvirom od pocinčanog čelika visine 4 cm, dimenzija L/W/H=1000x390x460mm s površinom korisnog poprečnog presjeka 938 cm</t>
    </r>
    <r>
      <rPr>
        <vertAlign val="superscript"/>
        <sz val="10"/>
        <rFont val="Arial"/>
        <family val="2"/>
        <charset val="238"/>
      </rPr>
      <t>2</t>
    </r>
    <r>
      <rPr>
        <sz val="10"/>
        <rFont val="Arial"/>
        <family val="2"/>
        <charset val="238"/>
      </rPr>
      <t>, klase opterećenja E600 u skladu s HRN EN 1433.
Pričvršćivanje rešetke na tijelo kanalice bezvijčanim SIDE-LOCK sistemom, s dodatnih 8 vijaka na metar duljine i protukliznim utorima u okviru. Okvir za prihvat rešetke mora biti usidren u tijelo kanalice 130 mm radi stabilnosti sustava. Mrežasta rešetka izrađena je od nodularnog lijeva i zaštićena KTL zaštitom. Dimenzija otvora na rešetki je MW 15/25 mm. Kao revizijsko-izljevni element koristi se pjeskolov. Kanalica se polaže u obložni beton klase C16/20 debljine 15 cm bočno i ispod kanalice. U cijenu je uključena i dobava i ugradnja obložnog betona te izrada bočne oplate. Utrošak betona je procijenjen na 0,30 m3/m'. Stavka obuhvaća i sve potrebne elemente na lomovima tlocrtne linije kanalice.
Obračun po m' ugrađene kanalice.</t>
    </r>
  </si>
  <si>
    <t>6.3.9.</t>
  </si>
  <si>
    <r>
      <rPr>
        <sz val="10"/>
        <rFont val="Arial"/>
        <family val="2"/>
        <charset val="238"/>
      </rPr>
      <t>Dobava i ugradnja tipskih kanalica od betona ojačanog vlaknima u skladu s HRN EN 1433 s okvirom od pocinčanog čelika visine 4 cm, dimenzija L/W/H=1000x390x460mm s površinom korisnog poprečnog presjeka 938 cm</t>
    </r>
    <r>
      <rPr>
        <vertAlign val="superscript"/>
        <sz val="10"/>
        <rFont val="Arial"/>
        <family val="2"/>
        <charset val="238"/>
      </rPr>
      <t>2</t>
    </r>
    <r>
      <rPr>
        <sz val="10"/>
        <rFont val="Arial"/>
        <family val="2"/>
        <charset val="238"/>
      </rPr>
      <t>, klase opterećenja F900 u skladu s HRN EN 1433.
Pričvršćivanje rešetke na tijelo kanalice bezvijčanim SIDE-LOCK sistemom, s dodatnih 8 vijaka na metar duljine i protukliznim utorima u okviru. Okvir za prihvat rešetke mora biti usidren u tijelo kanalice 130 mm radi stabilnosti sustava. Rešetka je izrađena od nodularnog lijeva i zaštićena KTL zaštitom. Dimenzije poprečnih proreza na rešetki su širine SW 20 mm. Kao revizijsko-izljevni element koristi se pjeskolov. Kanalica se polaže u obložni beton klase C16/20 debljine 15 cm bočno i ispod kanalice. U cijenu je uključena i dobava i ugradnja obložnog betona te izrada bočne oplate. Utrošak betona je procijenjen na 0,30 m3/m'. Stavka obuhvaća i sve potrebne elemente na lomovima tlocrtne linije kanalice.
Obračun po m' ugrađene kanalice.</t>
    </r>
  </si>
  <si>
    <t>6.3.10.</t>
  </si>
  <si>
    <r>
      <t>Dobava i ugradnja tipskog pjeskolova betonske kanalice od betona ojačanog vlaknima u skladu s HRN EN 1433 s okvirom od pocinčanog čelika visine 4 cm, dimenzija L/W/H=510x390x850mm, klase opterećenja</t>
    </r>
    <r>
      <rPr>
        <b/>
        <sz val="11"/>
        <color indexed="10"/>
        <rFont val="Arial"/>
        <family val="2"/>
        <charset val="238"/>
      </rPr>
      <t xml:space="preserve"> </t>
    </r>
    <r>
      <rPr>
        <sz val="11"/>
        <rFont val="Arial"/>
        <family val="2"/>
        <charset val="238"/>
      </rPr>
      <t>F900</t>
    </r>
    <r>
      <rPr>
        <b/>
        <sz val="11"/>
        <color indexed="10"/>
        <rFont val="Arial"/>
        <family val="2"/>
        <charset val="238"/>
      </rPr>
      <t xml:space="preserve"> </t>
    </r>
    <r>
      <rPr>
        <sz val="11"/>
        <rFont val="Arial"/>
        <family val="2"/>
        <charset val="238"/>
      </rPr>
      <t>u skladu s HRN EN 1433.
Pričvršćivanje rešetke na tijelo pjeskolova bezvijčanim SIDE-LOCK sistemom, s dodatna 4 vijka po pjeskolovu i protukliznim utorima u okviru. Okvir za prihvat rešetke mora biti usidren u tijelo kanalice 130 mm radi stabilnosti sustava. Rešetka je izrađena od nodularnog lijeva i zaštićena KTL zaštitom. Dimenzije poprečnih proreza na rešetki su SW 20 mm. Mogućnost izljeva iz tijela kanala pomoću integriranih UPVC nastavaka DN/OD 200. Element se polaže u obložni beton klase C16/20 debljine 15 cm bočno i ispod kanalice. U cijenu je uključena i dobava i ugradnja obložnog betona te izrada bočne oplate. Utrošak betona je procijenjen na 0,20 m3.
Obračun po komadu ugrađenog pjeskolova.</t>
    </r>
  </si>
  <si>
    <t>6.3.11.</t>
  </si>
  <si>
    <t>Raznošenje duž rova i ugradnja prethodno izvedenih AB rasteretnih ploča (stavka 6.2.5.).
Ploča se postavlja na prethodno poravnatu i zbijenu podlogu tako da se ne oslanja na tijelo PEHD okna, već se opterećenje prenosi na zbijeni materijal oko okna (zbijenost min. 92% po Proctoru u širini najmanje 50 cm od tijela okna). Razmak između vrha PEHD okna i AB prstena mora iznositi najmanje 5 cm. Na propisno postavljen AB prsten polaže se lijevanoželjezni poklopac Ф600 mm s okvirom i mehanizmom za podizanje na način da je gornji rub poklopca u ravnini s kotom nivelete prometne površine. Poklopac se mora učvrstiti betonom na AB ploču i usidriti čeličnim klinovima da bi spriječio pomicanje poklopca.
Obračun po komadu ugrađene AB rasteretne ploče.</t>
  </si>
  <si>
    <t>6.3.12.</t>
  </si>
  <si>
    <t>Dobava i doprema na gradilišni deponij lijevano željeznih kanalizacijskih poklopaca s okvirom i mehanizmom za podizanje (zatvaranje) okruglog tlocrtnog oblika Ф600 mm. Poklopci su klase C250, E600 i F900 prema normi HRN EN 124.
Obračun po komadu dobavljenog poklopca.</t>
  </si>
  <si>
    <t>- klasa C250</t>
  </si>
  <si>
    <t>- klasa E600</t>
  </si>
  <si>
    <t>- klasa F900</t>
  </si>
  <si>
    <t>6.3.13.</t>
  </si>
  <si>
    <t>3-04.4.4</t>
  </si>
  <si>
    <t>Raznošenje duž rova i ugradnja lijevanoželjeznih kanalizacijskih poklopaca okruglog tlocrtnog oblika Ф600 mm s okvirom i mehanizmom za podizanje. Poklopci su klase C250, E600 i F900 prema normi HRN EN 124.
Obračun po komadu ugrađenog poklopca.</t>
  </si>
  <si>
    <t>6.3.14.</t>
  </si>
  <si>
    <t>Dobava i ugradnja koalescentnog separatora s taložnikom za zauljenu vodu, nazivne veličine protoka Q=25 l/s, a ukupnog protoka Q=125 l/s.
Volumen taložnika iznosi 2990 l, a volumen dijela za odvajanje lakih tekućina 2940 l, s integriranim bypassom (1:5) i automatskim zatvaranjem pomoću plovka sukladno normi HRN EN 858, izrađen od čelika, debljine stijenke minimalno 6 mm, varene s obje strane. Dva pristupna otvora DN 1000, s utokom i istokom DN400, vanjska širina 1900 mm, a dužina 5235 mm. Separator se postavlja na prethodno izrađenu armiranobetonsku podlogu debljine 25 cm, prema uputama proizvođača. Separator je premazan zaštitnom bojom u sloju 80 mikrona primarnog sloja, te 80 mikrona pokrivnog sloja. Dvokomponentnu antikorozivnu epoksi zaštitu potrebno je izvesti izvana i iznutra. Stavka obuhvaća i puštanje separatora u pogon u svemu prema uputama proizvođača.
Obračun po komadu ugrađenog separatora.</t>
  </si>
  <si>
    <t>6.3.15.</t>
  </si>
  <si>
    <t>Dobava i ugradnja koalescentnog separatora s taložnikom za zauljenu vodu, nazivne veličine protoka Q=40 l/s, a ukupnog protoka Q=200 l/s.
Volumen taložnika iznosi 4850 l, a volumen dijela za odvajanje lakih tekućina 4330 l, s integriranim bypassom (1:5) i automatskim zatvaranjem pomoću plovka sukladno normi HRN EN 858, izrađen od čelika, debljine stijenke minimalno 6 mm, varene s obje strane. Dva pristupna otvora DN 1000, s utokom i istokom DN400, vanjska širina 1900 mm, a dužina 7200 mm. Separator se postavlja na prethodno izrađenu armiranobetonsku podlogu debljine 25 cm, prema uputama proizvođača. Separator je premazan zaštitnom bojom u sloju 80 mikrona primarnog sloja, te 80 mikrona pokrivnog sloja. Dvokomponentnu antikorozivnu epoksi zaštitu potrebno je izvesti izvana i iznutra. Stavka obuhvaća i puštanje separatora u pogon u svemu prema uputama proizvođača.
Obračun po komadu ugrađenog separatora.</t>
  </si>
  <si>
    <t xml:space="preserve">            MONTAŽNI RADOVI UKUPNO:</t>
  </si>
  <si>
    <t xml:space="preserve">            ZAVRŠNI RADOVI</t>
  </si>
  <si>
    <t>6.4.1.</t>
  </si>
  <si>
    <t>CCTV inspekcija kanalizacijskih cijevi kolektora.
Čišćenje cjevovoda i revizijskih okana od ostataka zemljanog i kamenog materijala, ispiranje cjevovoda, crpljenje kompletnog sadržaja i odvoz na trajnu deponiju. Po izvršenom čišćenju cjevovoda vrši se snimanje kamerom s detekcijom svih eventualnih oštećenja, te izrada uzdužnog profila cjevovoda. Nakon izvršenih terenskih radova, izrađuje se elaborat s prikazom svih obrađenih cjevovoda, foto dokumentacijom i uzdužnim profilima s označenim padovima, stacionažama i mjestima koja su morala biti sanirana.
izvođač je dužan osim elaborata TV snimanja i grafa nivelete cjevovoda (3 primjerka), Naručitelju predati i cjelokupni video zapis u primjerenom digitalnom obliku u jednom primjerku.</t>
  </si>
  <si>
    <t>Čišćenje, snimanje i obradu podataka u cijelosti izvodi tvrtka specijalizirana i akreditirana za navedene radove. Kontrola ispravnosti strukturalne stabilnosti i osiguranja funkcionalnosti koja se dokazuje CCTV inspekcijom (optički pregled) vrši se sukladno normi HRN EN 13508-2: Uvjeti za sustave odvodnje izvan zgrada - 2. dio: Sustav kodiranja optičkog nadzora.
Ukupna cijena je za komplet uspješno izvršenog snimanja, uključujući i izradu elaborata, te dodatne snimke po izvršenim sanacijama, zajedno s priključnim kolektorima i priključcima.
Obračun po kompletu izvršenog čišćenja i snimanja.</t>
  </si>
  <si>
    <t>6.4.2.</t>
  </si>
  <si>
    <t>Ispitivanje kanalizacijskih kolektora i priključaka na vodonepropusnost VODOM.
Nakon montaže kanalizacijskih cijevi svih kolektora i priključaka kanaliskih linijskih rešetki mora se izvršiti ispitivanje istih na vodonepropusnost. Ispitivanje provesti vodom (metoda "W") u skladu s normom HRN EN 1610. Stavka obuhvaća punjenje vodom, kontrolu spojeva cijevi, ispuštanje vode i ispravak eventualnih neispravnosti. Punjenje vodom mora se izvesti polagano tako da zrak može slobodno izaći. U cijenu je uračunata količina vode potrebna za ovo ispitivanje.
Obračun po m' ispitane kanalizacijske cijevi.</t>
  </si>
  <si>
    <t>6.4.3.</t>
  </si>
  <si>
    <t>Spoj fekalnog kolektora na postojeće okno.
Stavka uključuje strojno rezanje tijela AB okna te probijanje otvora dimenzija 50x50 cm kroz koji će se nova cijev spojiti na postojeće okno na način da se ne ugrozi mehanička otpornost, stabilnost i funkcionalnost okna. Uključeno je poravnavanje cijevi na projektiranu kotu, postavljanje samobubreće brtve po obodu cijevi i po obodu probijenog otvora, betoniranje probijenog otvora betonom klase C30/37 s dodatkom za vodonepropusnost VDP-3 u skladu s HRN EN 12390-8. U cijenu je uključena i potrebna oplata.
Obračun po komadu izvedenog priključka.</t>
  </si>
  <si>
    <t>6.4.4.</t>
  </si>
  <si>
    <t>Spoj oborinskih kolektora na postojeće ispuste u more.
Stavka uključuje strojni i pažljivi ručni iskop u neposrednoj blizini postojećih cijevi ispusta u more, te spoj projektiranih kolektora na njih. Spoj izvesti odgovarajućim brtvama kako bi se osigurala vodonepropusnost. U cijenu je uključena i dobava i montaža potrebnih redukcija ukoliko se utvrdi da promjer projektiranog kolektora ne odgovara promjeru postojećeg kolektora.
Obračun po komadu izvedenog priključka.</t>
  </si>
  <si>
    <t xml:space="preserve">            ZAVRŠNI RADOVI UKUPNO:</t>
  </si>
  <si>
    <t xml:space="preserve">                    6.    REKAPITUALACIJA ODVODNJE</t>
  </si>
  <si>
    <t>UKUPNO</t>
  </si>
  <si>
    <r>
      <t>Montaža prethodno uklonjenog prometnog znaka (stavka 1.9).
Prethodno demontirani prometni znak potrebno je transportirati s odlagališta na kojem je bio deponiran i ugraditi na poziciju definiranu projektom. Stupovi znaka ugrađuju se u prethodno iskopane rupe koje se zapunjavaju s minimalno 0,2 m</t>
    </r>
    <r>
      <rPr>
        <vertAlign val="superscript"/>
        <sz val="11"/>
        <rFont val="Arial"/>
        <family val="2"/>
        <charset val="238"/>
      </rPr>
      <t>3</t>
    </r>
    <r>
      <rPr>
        <sz val="11"/>
        <rFont val="Arial"/>
        <family val="2"/>
        <charset val="238"/>
      </rPr>
      <t xml:space="preserve"> betona klase C16/20 nakon postavljanja znaka u vertikalni položaj. Stavka obuhvaća ukrcaj znaka na prijevozno sredstvo na deponiju, transport do gradilišta, iskop rupa za temelje znaka, postavljanje znaka na predviđeno mjesto, te dopremu i ugradnju betona za temelj znaka
Obračun po komadu postavljenog znaka.</t>
    </r>
  </si>
  <si>
    <t>Reprogramiranje i usklađivanje semafora na postojećem križanju.
Nakon završetka radova i stavljanja u funkciju prometnih površina u ribarskoj luci, ovlaštena osoba mora reprogramirati semafore na postojećem raskrižju kako bi se omogućio siguran priključak vozila iz ribarske luke na postojeće prometne površine. Stavka uključuje sav rad i potrebnu opremu za usklađivanje rada semafora.
Obračun po kompletu izvršenog rada.</t>
  </si>
  <si>
    <t>Izrada geodetskog elaborata izvedenog stanja.
Nakon završetka svih radova mora se izraditi geodetski snimak izvedenog stanja koji će obuhvatiti položaje svih izvedenih elemenata radi unošenja u katastarski plan: trase infrastrukturnih instalacija s pripadajućim visinskim kotama i položajima revizijskih okana,osi i rubove prometnih površina, te sve relevantne tlocrtne i visinske mjere izvedene građevine. Elaborat je potrebno izraditi u 4 primjerka u kartiranom i digitalnom obliku te mora biti ovjeren od nadzornog inženjera i Državne geodetske uprave. Geodetski snimak mora sadržavati sve potrebne koordinate i apsolutne visinske kote pripremljene za unos u digitalnu arhivu izvedene kanalizacije.
Obračun po komadu izrađenog projekta.</t>
  </si>
  <si>
    <t>Izrada projekata izvedenog stanja svih struka uključenih u izgradnju.
Nakon završetka svih radova moraju se izraditi projekti izvedenog stanja koji sadrže sve potrebne nacrte i izvedene detalje. Projekti trebaju biti ovjereni od strane nadzornog inženjera. Izvode se u tri kartonirana primjerka i jedan na elektroničkom mediju (CD ili DVD).
Obračun po komadu izrađenog projekta.</t>
  </si>
  <si>
    <t>- arhitektonski projekt</t>
  </si>
  <si>
    <t>- građevinski projekt</t>
  </si>
  <si>
    <t>- elektrotehnički projekt</t>
  </si>
  <si>
    <t>- strojarski projekt</t>
  </si>
  <si>
    <t xml:space="preserve">            ZAVRŠNI RADOVI - UKUPNO:</t>
  </si>
  <si>
    <t xml:space="preserve">                        SVEUKUPNA REKAPITUALACIJA</t>
  </si>
  <si>
    <t>ARMIRANOBETONSKI RADOVI UKUPNO:</t>
  </si>
  <si>
    <t>OPREMA CESTE UKUPNO:</t>
  </si>
  <si>
    <t>ODVODNJA UKUPNO:</t>
  </si>
  <si>
    <t>ZAVRŠNI RADOVI UKUPNO:</t>
  </si>
  <si>
    <t xml:space="preserve">RAZDJELNI ORMARI </t>
  </si>
  <si>
    <t>SAMOSTOJEĆI PRIKLJUĆNI MJERNI ORMAR - SPMO</t>
  </si>
  <si>
    <t>Dobava, montaža i spajanje samostojećeg mjernog ormara SPMO. Ormar služi za potrebe mjerenja električne energije. Ormar se isporučuje sa svom potrebnom opremom do pune funkcionalnosti, te pripadnim temeljem. Svi detalji ormara SPMO te njegove dimenzije ormara ovise o HEP-u.
Dobava, montaža i spajanje ormara SPMO kompletno je u nadležnosti HEP-a.
Napomena: Na odvodu postaviti oznaku o opasnosti od povratnog napona.
Komplet.</t>
  </si>
  <si>
    <t>Samostojeći mjerni ormar SPMO  komplet:</t>
  </si>
  <si>
    <t>RAZDJELNI ORMAR KRO</t>
  </si>
  <si>
    <r>
      <t xml:space="preserve">Dobava, montaža i spajanje samostojećeg razdjelnog ormara </t>
    </r>
    <r>
      <rPr>
        <b/>
        <sz val="9"/>
        <rFont val="Arial"/>
        <family val="2"/>
        <charset val="238"/>
      </rPr>
      <t>KRO</t>
    </r>
    <r>
      <rPr>
        <sz val="9"/>
        <rFont val="Arial"/>
        <family val="2"/>
        <charset val="238"/>
      </rPr>
      <t>.</t>
    </r>
    <r>
      <rPr>
        <sz val="9"/>
        <rFont val="Arial"/>
        <family val="2"/>
      </rPr>
      <t xml:space="preserve"> Razdjelnik je slobodnostojeći ormar, sadrži 8 slogova osigurača, od toga 2 za dovodno napajanje te 5 za potrebe odvoda, 1 rezerva, sa pripadnom zaštitom od slučajnog dodira.  Dimenzije ormara su cca. 1000x1114x260 mm (vxšxd), meh. stupanj zaštite IP 54. Izrađen od  poliestera pojačanog staklenim vlaknima, samogasiv. Stavka obuhvaća dobavu i montažu pripadnog armirano betonskog postolja.</t>
    </r>
  </si>
  <si>
    <t xml:space="preserve">Izvod kabela dolje. Ormar ima bravicu za zaključavanje. U ormar se ugrađuje niže navedena oprema u kompletu sa svim montažnim i spojnim priborom, vodičima unutrašnjih veza, rednim stezaljkama, brtvenim gumama, naljepnicama, vrećicom za umetanje sheme, faznim, N i PE sabirnicama, itd. Napomena: Na dovodu postaviti oznaku o opasnosti od povratnog napona.
</t>
  </si>
  <si>
    <t>U ormar se ugrađuje slijedeća oprema:</t>
  </si>
  <si>
    <t>Kratkospojnici  za umetanje u postolje osigurača na dovodu.</t>
  </si>
  <si>
    <t xml:space="preserve">Visokoučinski osigurači NV tipa gL-gG, Un=500 V  In=35 A, 
</t>
  </si>
  <si>
    <t xml:space="preserve">Visokoučinski osigurači NV tipa gL-gG, Un=500 V  In=80 A, 
</t>
  </si>
  <si>
    <t xml:space="preserve">Visokoučinski osigurači NV tipa gL-gG, Un=500 V  In=224 A, 
</t>
  </si>
  <si>
    <t xml:space="preserve">Visokoučinski osigurači NV tipa gL-gG, Un=500 V  In=200 A, 
</t>
  </si>
  <si>
    <t>Ožičenje razdjelnika, popis strujnih krugova sa unutrašnje strane vrata i opis njihove funkcije</t>
  </si>
  <si>
    <t>Ostali nenabrojani sitni pribor i materijal kao sabirnice, stezaljke, uvodnice, kanali, zaštitne maske, natpisne pločice, uključujući ispitivanje</t>
  </si>
  <si>
    <t>Razdjelni ormar KRO   komplet:</t>
  </si>
  <si>
    <t>RAZDJELNI ORMAR VANJSKE RASVJETE GRO-VR</t>
  </si>
  <si>
    <r>
      <t>Dobava, montaža i spajanje samostojećeg razdjelnog ormara vanjske rasvjete</t>
    </r>
    <r>
      <rPr>
        <b/>
        <sz val="9"/>
        <rFont val="Arial"/>
        <family val="2"/>
        <charset val="238"/>
      </rPr>
      <t xml:space="preserve"> GRO-VR</t>
    </r>
    <r>
      <rPr>
        <sz val="9"/>
        <rFont val="Arial"/>
        <family val="2"/>
        <charset val="238"/>
      </rPr>
      <t>.</t>
    </r>
    <r>
      <rPr>
        <sz val="9"/>
        <rFont val="Arial"/>
        <family val="2"/>
      </rPr>
      <t xml:space="preserve"> Razdjelnik je slobodnostojeći ormar. Dimenzije ormara su cca. 1000x800x260 mm (vxšxd), meh. stupanj zaštite IP 54. Izrađen od  poliestera pojačanog staklenim vlaknima, samogasiv. Stavka obuhvaća dobavu i montažu pripadnog armirano betonskog postolja.</t>
    </r>
  </si>
  <si>
    <t xml:space="preserve">Izvod kabela dolje. Ormar ima bravicu za zaključavanje. U ormar se ugrađuje niže navedena oprema u kompletu sa svim montažnim i spojnim priborom, vodičima unutrašnjih veza, rednim stezaljkama, brtvenim gumama, naljepnicama, vrećicom za umetanje sheme, faznim, N i PE sabirnicama, itd. 
</t>
  </si>
  <si>
    <r>
      <t>Tropolni rastavljač, U</t>
    </r>
    <r>
      <rPr>
        <vertAlign val="subscript"/>
        <sz val="9"/>
        <rFont val="Arial"/>
        <family val="2"/>
      </rPr>
      <t>n</t>
    </r>
    <r>
      <rPr>
        <sz val="9"/>
        <rFont val="Arial"/>
        <family val="2"/>
      </rPr>
      <t>=500 V, 50 Hz, I</t>
    </r>
    <r>
      <rPr>
        <vertAlign val="subscript"/>
        <sz val="9"/>
        <rFont val="Arial"/>
        <family val="2"/>
      </rPr>
      <t>n</t>
    </r>
    <r>
      <rPr>
        <sz val="9"/>
        <rFont val="Arial"/>
        <family val="2"/>
      </rPr>
      <t>=160 A, s ugrađenim kratkospojnicima (3 komada) 
Komplet</t>
    </r>
  </si>
  <si>
    <r>
      <t>MTU prijamnik za upravljanje vanjskom rasvjetom preko informacija iz mreže, U</t>
    </r>
    <r>
      <rPr>
        <vertAlign val="subscript"/>
        <sz val="9"/>
        <rFont val="Arial"/>
        <family val="2"/>
      </rPr>
      <t>n</t>
    </r>
    <r>
      <rPr>
        <sz val="9"/>
        <rFont val="Arial"/>
        <family val="2"/>
      </rPr>
      <t>=230 V, 50 Hz, isklopni napon 250 V, radna temperatura  -40 do +70 °C</t>
    </r>
  </si>
  <si>
    <t>Sklopnik tropolni, In=20 A, napon upravljanja 230 VAC</t>
  </si>
  <si>
    <t>Jednopolna grebenasta sklopka u vlastitom kučištu 1-0-2 (ručno-0-MTU), Un=400 V, In=12 A, ugrađuje se unutar ormara.</t>
  </si>
  <si>
    <t>Jednopolna grebenasta sklopka u vlastitom kučištu 0-1, Un=400 V, In=20 A, ugrađuje se unutar ormara.</t>
  </si>
  <si>
    <t>Tropolna grebenasta sklopka u vlastitom kučištu 0-1, Un=400 V, In=20 A, ugrađuje se unutar ormara.</t>
  </si>
  <si>
    <t xml:space="preserve">Jednopolni rastalni osigurač DO2, nazivne struje 6A, 230V. Stavka predviđa pripadno kučište za potrebe navedenog osigurača koje izgledom oponaša automatski prekidač radi zaštite od dodira. 
Komplet </t>
  </si>
  <si>
    <t xml:space="preserve">Jednopolni rastalni osigurač DO2, nazivne struje 20A, 230V. Stavka predviđa pripadno kučište za potrebe navedenog osigurača koje izgledom oponaša automatski prekidač radi zaštite od dodira. 
Komplet </t>
  </si>
  <si>
    <t>Dvopolna strujna diferencijalna zaštitna sklopka Un=250 VAC, In=25 A, struja greške 0,03 A</t>
  </si>
  <si>
    <t>Zaštita adekvatnom prozirnom PVC barijerom svih elemenata koji mogu doći pod napon od slučajnog dodira</t>
  </si>
  <si>
    <t>Razdjelni ormar vanjske rasvjete GRO-VR   komplet:</t>
  </si>
  <si>
    <t>RAZDJELNI ORMAR VANJSKE RASVJETE STUPA R-VRS1</t>
  </si>
  <si>
    <r>
      <t>Dobava, montaža i spajanje samostojećeg razdjelnog ormara vanjske rasvjete stupa</t>
    </r>
    <r>
      <rPr>
        <b/>
        <sz val="9"/>
        <rFont val="Arial"/>
        <family val="2"/>
        <charset val="238"/>
      </rPr>
      <t xml:space="preserve"> R-VRS1</t>
    </r>
    <r>
      <rPr>
        <sz val="9"/>
        <rFont val="Arial"/>
        <family val="2"/>
        <charset val="238"/>
      </rPr>
      <t>. (Ormari R-VRS2 i R-VRS3 su identični kao R-VSRS1)</t>
    </r>
    <r>
      <rPr>
        <sz val="9"/>
        <rFont val="Arial"/>
        <family val="2"/>
      </rPr>
      <t xml:space="preserve"> Razdjelnik je slobodnostojeći ormar. Dimenzije ormara su cca. 1000x605x260 mm (vxšxd), meh. stupanj zaštite IP 54. Izrađen od  poliestera pojačanog staklenim vlaknima, samogasiv. Stavka obuhvaća dobavu i montažu pripadnog armirano betonskog postolja.</t>
    </r>
  </si>
  <si>
    <t>Četveropolna strujna diferencijalna zaštitna sklopka Un=400 VAC, In=25 A, struja greške 0,03 A</t>
  </si>
  <si>
    <t>Razdjelni ormar vanjske rasvjete stupa R-VRS1   komplet:</t>
  </si>
  <si>
    <t>Ukupno razdjelni ormari R-VRS1 + R-VRS2 + R-VRS3 (ormari R-VRS2 i R-VRS3 su identični kao R-VRS1 )   
komplet:</t>
  </si>
  <si>
    <t>RAZDJELNI ORMAR VANJSKE RASVJETE STUPA R-VRS4</t>
  </si>
  <si>
    <r>
      <t>Dobava, montaža i spajanje samostojećeg razdjelnog ormara vanjske rasvjete stupa</t>
    </r>
    <r>
      <rPr>
        <b/>
        <sz val="9"/>
        <rFont val="Arial"/>
        <family val="2"/>
        <charset val="238"/>
      </rPr>
      <t xml:space="preserve"> R-VRS4</t>
    </r>
    <r>
      <rPr>
        <sz val="9"/>
        <rFont val="Arial"/>
        <family val="2"/>
        <charset val="238"/>
      </rPr>
      <t xml:space="preserve">. </t>
    </r>
    <r>
      <rPr>
        <sz val="9"/>
        <rFont val="Arial"/>
        <family val="2"/>
      </rPr>
      <t xml:space="preserve"> Razdjelnik je slobodnostojeći ormar. Dimenzije ormara su cca. 1000x605x260 mm (vxšxd), meh. stupanj zaštite IP 54. Izrađen od  poliestera pojačanog staklenim vlaknima, samogasiv. Stavka obuhvaća dobavu i montažu pripadnog armirano betonskog postolja.</t>
    </r>
  </si>
  <si>
    <t>Razdjelni ormar vanjske rasvjete stupa R-VRS4   komplet:</t>
  </si>
  <si>
    <t>RAZDJELNI ORMAR KRO-YO</t>
  </si>
  <si>
    <r>
      <t xml:space="preserve">Dobava, montaža i spajanje samostojećeg razdjelnog ormara </t>
    </r>
    <r>
      <rPr>
        <b/>
        <sz val="9"/>
        <rFont val="Arial"/>
        <family val="2"/>
        <charset val="238"/>
      </rPr>
      <t xml:space="preserve">KRO-YO </t>
    </r>
    <r>
      <rPr>
        <sz val="9"/>
        <rFont val="Arial"/>
        <family val="2"/>
        <charset val="238"/>
      </rPr>
      <t>za potrebe raspleta prema yacht ormarima na obali (ormari RO-E1 do E5).</t>
    </r>
    <r>
      <rPr>
        <sz val="9"/>
        <rFont val="Arial"/>
        <family val="2"/>
      </rPr>
      <t xml:space="preserve"> Razdjelnik je slobodnostojeći ormar. Dimenzije ormara su cca. 1000x1130x260 mm (vxšxd), meh. stupanj zaštite IP 54. Izrađen od  poliestera pojačanog staklenim vlaknima, samogasiv. Stavka obuhvaća dobavu i montažu pripadnog armirano betonskog postolja.</t>
    </r>
  </si>
  <si>
    <r>
      <t>Tropolni rastavljač-osigurač, U</t>
    </r>
    <r>
      <rPr>
        <vertAlign val="subscript"/>
        <sz val="9"/>
        <rFont val="Arial"/>
        <family val="2"/>
      </rPr>
      <t>n</t>
    </r>
    <r>
      <rPr>
        <sz val="9"/>
        <rFont val="Arial"/>
        <family val="2"/>
      </rPr>
      <t>=500 V, 50 Hz, I</t>
    </r>
    <r>
      <rPr>
        <vertAlign val="subscript"/>
        <sz val="9"/>
        <rFont val="Arial"/>
        <family val="2"/>
      </rPr>
      <t>n</t>
    </r>
    <r>
      <rPr>
        <sz val="9"/>
        <rFont val="Arial"/>
        <family val="2"/>
      </rPr>
      <t>=400 A, s kratkospojnicima za potrebe dovodnog napajanja, 
Komplet</t>
    </r>
  </si>
  <si>
    <r>
      <t>Tropolni rastavljač-osigurač, U</t>
    </r>
    <r>
      <rPr>
        <vertAlign val="subscript"/>
        <sz val="9"/>
        <rFont val="Arial"/>
        <family val="2"/>
      </rPr>
      <t>n</t>
    </r>
    <r>
      <rPr>
        <sz val="9"/>
        <rFont val="Arial"/>
        <family val="2"/>
      </rPr>
      <t>=500 V, 50 Hz, I</t>
    </r>
    <r>
      <rPr>
        <vertAlign val="subscript"/>
        <sz val="9"/>
        <rFont val="Arial"/>
        <family val="2"/>
      </rPr>
      <t>n</t>
    </r>
    <r>
      <rPr>
        <sz val="9"/>
        <rFont val="Arial"/>
        <family val="2"/>
      </rPr>
      <t>=250 A, s visokoučinskim osiguračima tipa gL-gG 160 A, 
Komplet</t>
    </r>
  </si>
  <si>
    <t>Svjetlosna sklopka slijedećih karakteristika:
- podesivost od 2 do 2000 lx
- nazivna struja 10 A
- nazivni napon 230 V
- frekvencija 50 Hz
u kompletu sa senzorom svjetlosne sklopke i pripadnim spojnim kabelom</t>
  </si>
  <si>
    <t>Instalacijski sklopnik, jednopolni  250 V, 20 A, napon upravljanja 230 VAC, 1 NO kontakt</t>
  </si>
  <si>
    <t>Jednopolna grebenasta sklopka u vlastitom kučištu 1-0-2 (ručno-0-automatski), Un=400 V, In=12 A, ugrađuje se unutar ormara.</t>
  </si>
  <si>
    <t>Razdjelni ormar KRO-YO   komplet:</t>
  </si>
  <si>
    <r>
      <t>Kabel NYY-J 3x2,5 mm</t>
    </r>
    <r>
      <rPr>
        <vertAlign val="superscript"/>
        <sz val="9"/>
        <rFont val="Arial"/>
        <family val="2"/>
        <charset val="238"/>
      </rPr>
      <t>2</t>
    </r>
  </si>
  <si>
    <r>
      <t>Kabel NYY-J 5x6 mm</t>
    </r>
    <r>
      <rPr>
        <vertAlign val="superscript"/>
        <sz val="9"/>
        <rFont val="Arial CE"/>
        <family val="2"/>
        <charset val="238"/>
      </rPr>
      <t>2</t>
    </r>
  </si>
  <si>
    <r>
      <t>Kabel NYY-J 5x10 mm</t>
    </r>
    <r>
      <rPr>
        <vertAlign val="superscript"/>
        <sz val="9"/>
        <rFont val="Arial CE"/>
        <family val="2"/>
        <charset val="238"/>
      </rPr>
      <t>2</t>
    </r>
  </si>
  <si>
    <r>
      <t>Kabel NA2XY (XP00-A) 4x25 mm</t>
    </r>
    <r>
      <rPr>
        <vertAlign val="superscript"/>
        <sz val="9"/>
        <rFont val="Arial CE"/>
        <family val="2"/>
        <charset val="238"/>
      </rPr>
      <t>2</t>
    </r>
  </si>
  <si>
    <r>
      <t>Kabel NA2XY (XP00-A) 4x35 mm</t>
    </r>
    <r>
      <rPr>
        <vertAlign val="superscript"/>
        <sz val="9"/>
        <rFont val="Arial CE"/>
        <family val="2"/>
        <charset val="238"/>
      </rPr>
      <t>2</t>
    </r>
  </si>
  <si>
    <r>
      <t>Kabel NA2XY (XP00-A) 4x150 mm</t>
    </r>
    <r>
      <rPr>
        <vertAlign val="superscript"/>
        <sz val="9"/>
        <rFont val="Arial CE"/>
        <family val="2"/>
        <charset val="238"/>
      </rPr>
      <t>2</t>
    </r>
  </si>
  <si>
    <r>
      <t>Kabel NA2XY (XP00-A) 4x185 mm</t>
    </r>
    <r>
      <rPr>
        <vertAlign val="superscript"/>
        <sz val="9"/>
        <rFont val="Arial CE"/>
        <family val="2"/>
        <charset val="238"/>
      </rPr>
      <t>2</t>
    </r>
  </si>
  <si>
    <r>
      <t>Vod P/F 1x6 mm</t>
    </r>
    <r>
      <rPr>
        <vertAlign val="superscript"/>
        <sz val="9"/>
        <rFont val="Arial"/>
        <family val="2"/>
        <charset val="238"/>
      </rPr>
      <t>2</t>
    </r>
  </si>
  <si>
    <r>
      <t>Vod P/F 1x10 mm</t>
    </r>
    <r>
      <rPr>
        <vertAlign val="superscript"/>
        <sz val="9"/>
        <rFont val="Arial"/>
        <family val="2"/>
        <charset val="238"/>
      </rPr>
      <t>2</t>
    </r>
  </si>
  <si>
    <t>S/FTP kabel Cat.6 predviđen za vanjsku ugradnju</t>
  </si>
  <si>
    <t xml:space="preserve">Spajanje opreme i uređaja na pripremljeni izvod el. napajanja </t>
  </si>
  <si>
    <t>RASVJETA</t>
  </si>
  <si>
    <t>Sve niže napisano, kao i opisano u pojedinim stavkama, obuhvaća kompletan rad, dobavu, montažu, spajanje, materijal, obaveze i davanja ponuđača, odnosno izvođača radova</t>
  </si>
  <si>
    <r>
      <t xml:space="preserve">Asimetrični LED reflektor za vanjsku rasvjetu.(A1)
Kućište od tlačno lijevanog aluminja (EN AC-46000), dodatno zaštićeno od posolice 
Optički pokrov sigurnosno kaljeno staklo debljine 4mm
Snaga </t>
    </r>
    <r>
      <rPr>
        <sz val="9"/>
        <color indexed="8"/>
        <rFont val="Arial"/>
        <family val="2"/>
        <charset val="238"/>
      </rPr>
      <t>≤ 155W
Svjetlosni tok ≥ 18900 lm
Klasa zaštite I
Stupanj zaštite IP66
Mehanička otpornost IK08
Maksimalni intenzitet isijavanja pri 60°
Boja svjetla 4000K
Životni vijek ≥ 100.000 sati L90B10 @25°
Faktor snage cos φ  ≥ 0,95
Mogućnost regulacije snage svjetlosnog toka
Kao tip: Thorn AreaFlood Pro</t>
    </r>
  </si>
  <si>
    <t>Asimetrični LED reflektor za vanjsku rasvjetu.
Kućište od tlačno lijevanog aluminja (EN AC-46000), dodatno zaštićeno od posolice 
Optički pokrov sigurnosno kaljeno staklo debljine 4mm
Snaga ≤ 77 W
Svjetlosni tok ≥ 9400 lm
Klasa zaštite I
Stupanj zaštite IP66
Mehanička otpornost IK08
Maksimalni intenzitet isijavanja pri 60°
Boja svjetla 4000K
Životni vijek ≥ 100.000 sati L90B10 @25°
Faktor snage cos φ  ≥ 0,95
Mogućnost regulacije snage svjetlosnog toka</t>
  </si>
  <si>
    <t>Vruće cinčani stup visine 14 metara, za zonu vjetra 3, s košarom za montažu 5 reflektora. Stavka podrazumjeva spajanje prethodno položenih kabela i Cu užeta. Komplet sa sidrenim vijcima i ostalom opremom.</t>
  </si>
  <si>
    <t>Vruće cinčani stup visine 6 metara,  za zonu vjetra 3, s konzolom za montažu reflektora.  Stavka podrazumjeva spajanje u razdjelniku stupa prethodno položenih kabela i Cu užeta. Komplet sa sidrenim vijcima i ostalom opremom.</t>
  </si>
  <si>
    <t>Dobava montaža i spajanje stupnog razdjelnika za ulaz-izlaz kabela 4x25 mm² Al, sa 1 x osigurač 6 A.</t>
  </si>
  <si>
    <t xml:space="preserve">Ostali nenabrojani sitni spojni i montažni pribor i materijal </t>
  </si>
  <si>
    <t>OSTALI RADOVI</t>
  </si>
  <si>
    <t>Strojni iskop rova u terenu, dubine 0,8 m, širine 0,4 m, bez obzira na kategoriju tla, sa naknadnim zatrpavanjem i nabijanjem, uz postavljanje upozoravajuće trake. Obračun u sraslom stanju, prema projektiranom profilu i stvarno izvršenoj duljini iskopa  . U cijenu uključen i odvoz viška materijala na deponiju udaljenu do 10 km .</t>
  </si>
  <si>
    <t>Nabava, doprema i postavljanje posteljice - pijeska "nule" za polaganje cijevi u sloju debljine 10 cm, te nakon postavljanja cijevi zasipanje istim pijeskom u sloju debljine 20 cm s poravnavanjem i nabijanjem, tako da je ukupni sloj pijeska u rovu visine 30 cm. Širina rova je 40 cm. Obračun prema stvarno izvršenim radovima</t>
  </si>
  <si>
    <t>Ručno grubo planiranje dna iskopanog rova prije postavljanja posteljice. Obračun prema stvarno izvršenim radovima</t>
  </si>
  <si>
    <t xml:space="preserve">Dobava i montaža montažnog kabelskog zdenca MKZ D1 sa pripadnim radovima i željezno lijevanim poklopcem 400 kN </t>
  </si>
  <si>
    <t xml:space="preserve">Strojni iskop jame u terenu, bez obzira na kategoriju tla, za postavljanje tipskog gotovog zdenca EKK dimenzija 78 x 108 x 101. Količina iskopa = 0,9 m³. Odvoz viška materijala iz iskopa na deponij kojeg osigurava izvođač radova, na udaljenost do 10 km. Stavka obuhvaća i taksu za deponiranje. </t>
  </si>
  <si>
    <t>Dobava i postavljanje plastične trake upozorenja. Obračun prema stvarno izvršenim radovima</t>
  </si>
  <si>
    <t>Izrada betonskog temelja rasvjetnog stupa (visine 14m). U jediničnoj cijeni je obuhvaćena potrebna oplata, materijal i rad, kao i zaštita betona, kontrola kvalitete, skidanje oplate i odvoz otpadaka. Beton klase C30/37. Prilikom nalijevanja temelja postaviti dvije juvidur cijevi promjera 75(50) mm i sidrene vijke koje također uključiti u cijenu. Sve prema prilogu ovog projekta, odnosno šabloni proizvođača. Dimenzije temelja su 1,3 x1,3 x 1.25 m. Obračun po kom izvedenog temelja. Napomena: temelji stupova javne rasvjete je tipski prema rješenju proizvođača stupova i dat je u prilogu projekta.</t>
  </si>
  <si>
    <t>9.</t>
  </si>
  <si>
    <t>Strojni iskop jame za betonski temelj stupa (visine 6 m) dim 0,7 x0,7 x 0.85m sa pravilnim odsijecanjima strana. Iskop se vrši u zemlji neovisno o kategoriji. U cijenu uključen i odvoz viška materijala na deponiju udaljenu do 10 km .</t>
  </si>
  <si>
    <t>10.</t>
  </si>
  <si>
    <t>Izrada betonskog temelja rasvjetnog stupa (visine 6 m). U jediničnoj cijeni je obuhvaćena potrebna oplata, materijal i rad, kao i zaštita betona, kontrola kvalitete, skidanje oplate i odvoz otpadaka. Beton klase C30/37. Prilikom nalijevanja temelja postaviti dvije juvidur cijevi promjera 75(50) mm i sidrene vijke koje također uključiti u cijenu. Sve prema prilogu ovog projekta, odnosno šabloni proizvođača. Dimenzije temelja su 0,7 x0,7 x 0.85 m. Obračun po kom izvedenog temelja. Napomena: temelji stupova javne rasvjete je tipski prema rješenju proizvođača stupova i dat je u prilogu projekta.</t>
  </si>
  <si>
    <t>SUSTAVA ZAŠTITE OD UDARA MUNJE I IZJEDNAČENJA POTENCIJALA</t>
  </si>
  <si>
    <t>Dobava i ugradnja bakrenog užeta Cu fi 50 mm2 polaže se u tlu u kabelskom rovu uz kabele jake struje do pojedine pozicije opreme</t>
  </si>
  <si>
    <t>Križna spojnica za povezivanje bakrenog užeta</t>
  </si>
  <si>
    <t>Povezivanje svih većih provodnih masa na bakreno uže uz odgovarajuće vijke i spojnice</t>
  </si>
  <si>
    <t>kompl.</t>
  </si>
  <si>
    <t>Završno ispitivanje kompletne instalacije sustava zaštite od udara munje od strane ovlaštene organizacije i izdavanja zapisnika i uvjerenja o ispitivanju.</t>
  </si>
  <si>
    <t>SUSTAV ZAŠTITE OD UDARA MUNJE</t>
  </si>
  <si>
    <t>ELEKTROINSTALACIJA I OSTALA OPREMA PORTIRNICE</t>
  </si>
  <si>
    <t>RAZDJELNIK RO-8</t>
  </si>
  <si>
    <r>
      <t xml:space="preserve">Dobava, montaža i spajanje razdjelnog ormara portirnice  </t>
    </r>
    <r>
      <rPr>
        <b/>
        <sz val="9"/>
        <rFont val="Arial"/>
        <family val="2"/>
        <charset val="238"/>
      </rPr>
      <t>RO-8</t>
    </r>
    <r>
      <rPr>
        <sz val="9"/>
        <rFont val="Arial"/>
        <family val="2"/>
        <charset val="238"/>
      </rPr>
      <t>.</t>
    </r>
    <r>
      <rPr>
        <sz val="9"/>
        <rFont val="Arial"/>
        <family val="2"/>
      </rPr>
      <t xml:space="preserve"> Razdjelnik je ugradni, dimenzija 600x400x150 mm (vxšxd),  meh. stupanj zaštite IP 43, izrađen od čeličnog lima, zaštičen plastificiranjem. </t>
    </r>
  </si>
  <si>
    <t xml:space="preserve">Izvod kabela gore i dolje. Ormar ima bravicu za zaključavanje. U ormar se ugrađuje niže navedena oprema u kompletu sa svim montažnim i spojnim priborom, vodičima unutrašnjih veza, rednim stezaljkama, brtvenim gumama, naljepnicama, vrećicom za umetanje sheme, faznim, N i PE sabirnicama, itd. 
</t>
  </si>
  <si>
    <t>Tropolna glavna rastavna sklopka Un=400 VAC, In=40 A</t>
  </si>
  <si>
    <t>Četveropolna strujna diferencijalna zaštitna sklopka Un=400 VAC, In=40 A, struja greške 0,03 A</t>
  </si>
  <si>
    <t xml:space="preserve">Jednopolni instalacijski prekidač Un=230 V, 50 Hz, nazivna struja 4 A, "B" karakteristike okidanja. </t>
  </si>
  <si>
    <t xml:space="preserve">Jednopolni instalacijski prekidač Un=230 V, 50 Hz, nazivna struja 6 A, "B" karakteristike okidanja. </t>
  </si>
  <si>
    <t>Jednopolni instalacijski prekidač Un=230 V, 50 Hz, nazivna struja 10 A, "B" karakteristike okidanja.</t>
  </si>
  <si>
    <t>Jednopolni instalacijski prekidač Un=230 V, 50 Hz, nazivna struja 16 A, "B" karakteristike okidanja.</t>
  </si>
  <si>
    <t>Jednopolni instalacijski prekidač Un=230 V, 50 Hz, nazivna struja 16 A, "C" karakteristike okidanja.</t>
  </si>
  <si>
    <t>Ostali nenabrojani sitni pribor i materijal kao sabirnice, stezaljke, uvodnice, kanali, zaštitne maske, natpisne pločice, ožičenje, uključujući ispitivanje</t>
  </si>
  <si>
    <t>Razdjelnik RO-8  komplet:</t>
  </si>
  <si>
    <t>PRIKLJUČNICE I SKLOPKE</t>
  </si>
  <si>
    <t>NAPOMENA:  Nuditi program "TEM"</t>
  </si>
  <si>
    <t>Dobava, montaža i spajanje jednostruke šuko priključnice bijele boje  p/žb 16A/250V. U kompletu sa pripadajućom kutijom, nosačem i ukrasnom maskom.</t>
  </si>
  <si>
    <t>Komplet</t>
  </si>
  <si>
    <t>Dobava, montaža i spajanje SET-a  koji se sastoji od:</t>
  </si>
  <si>
    <t>3 kom priključnice RJ45</t>
  </si>
  <si>
    <t>3 kom šuko priključnica, bijele boje, 16A/250V</t>
  </si>
  <si>
    <t>U kompletu sa pripadajućom kutijom, nosačem i ukrasnom maskom.</t>
  </si>
  <si>
    <t>Dobava, montaža i spajanje obične sklopke p/žb 10A/250V, u kompletu sa pripadajućom kutijom, nosačem i ukrasnom maskom. Komplet</t>
  </si>
  <si>
    <t>Ostali nenabrojani sitni spojni i montažni pribor i materijal (kao razvodne i prolazne kutije, spojni materijal instalacionih cijevi, vijci, tipli, vezice, gips, izolir traka itd)</t>
  </si>
  <si>
    <t xml:space="preserve">PRIKLJUČNICE I SKLOPKE </t>
  </si>
  <si>
    <t>Zidna/stropna LED svjetiljka
Aluminijsko kućište
Opalni polikarbonatni optički pokrov
Snaga ≤ 23 W
Svjetlosni tok ≥ 2500 lm
Klasa zaštite I
Boja svjetla 4000K
Životni vijek ≥ 50.000 sati L90 @25°  
Komplet</t>
  </si>
  <si>
    <t>Nadgradna okrugla LED svjetiljka sa simetričnom direktnom svjetlosnom distribucijom. Kućište izrađeno od aluminija, završna obrada bijele boje, opalni pleksi difuzor, izvor svjetlosti LED ukupne snage 60 W, svjetlosnog toka 10440 lm, efikasnost svjetiljke min 174 lm/W, boje svjetlosti 4000 K, uzvrat boje Ra &gt; 80, životnog vijeka 50 000 h L80, dimenzije: Ø 610 x 70 mm + ovjes, stupanj zaštite IP40. Svjetiljka je upravljiva putem DALI protokola.
Tip kao Petridis Discus</t>
  </si>
  <si>
    <t>Rasvjeta ukupno:</t>
  </si>
  <si>
    <t>KABELI, IZJEDNAČENJE POTENCIJALA, SUSTAV ZAŠTITE OD MUNJE I OSTALA OPREMA</t>
  </si>
  <si>
    <t>Dobava, polaganje i spajanje kabela el.instalacije stana.Kabeli se u instalacionim flexibilnim PVC cijevima IBG sistema položu u betononske zidove i stropove te u tlu oko objekta. Polaže se:</t>
  </si>
  <si>
    <r>
      <t>Kabel NYM-J 3x1,5 mm</t>
    </r>
    <r>
      <rPr>
        <vertAlign val="superscript"/>
        <sz val="9"/>
        <rFont val="Arial CE"/>
        <family val="2"/>
        <charset val="238"/>
      </rPr>
      <t>2</t>
    </r>
  </si>
  <si>
    <r>
      <t>Kabel NYM-J 2x1,5 mm</t>
    </r>
    <r>
      <rPr>
        <vertAlign val="superscript"/>
        <sz val="9"/>
        <rFont val="Arial CE"/>
        <family val="2"/>
        <charset val="238"/>
      </rPr>
      <t>2</t>
    </r>
  </si>
  <si>
    <r>
      <t>Kabel NYM-J 3x2,5 mm</t>
    </r>
    <r>
      <rPr>
        <vertAlign val="superscript"/>
        <sz val="9"/>
        <rFont val="Arial CE"/>
        <family val="2"/>
        <charset val="238"/>
      </rPr>
      <t>2</t>
    </r>
  </si>
  <si>
    <r>
      <t>Kabel NYY-J 3x2,5 mm</t>
    </r>
    <r>
      <rPr>
        <vertAlign val="superscript"/>
        <sz val="9"/>
        <rFont val="Arial CE"/>
        <family val="2"/>
        <charset val="238"/>
      </rPr>
      <t>2</t>
    </r>
  </si>
  <si>
    <r>
      <t>Vod P/F 1x6 mm</t>
    </r>
    <r>
      <rPr>
        <vertAlign val="superscript"/>
        <sz val="9"/>
        <rFont val="Arial CE"/>
        <family val="2"/>
        <charset val="238"/>
      </rPr>
      <t>2</t>
    </r>
  </si>
  <si>
    <t>Flexibilna instalacijska PVC cijev CS20</t>
  </si>
  <si>
    <t>Dobava, polaganje i spajanje traka od inoxa 25x4 položena u temelju objekta sa izvodima sa uzemljivača do krovne hvataljke</t>
  </si>
  <si>
    <r>
      <t xml:space="preserve">Dobava, polaganje i spajanje Inox vodič </t>
    </r>
    <r>
      <rPr>
        <sz val="9"/>
        <rFont val="Calibri"/>
        <family val="2"/>
        <charset val="238"/>
      </rPr>
      <t>ø</t>
    </r>
    <r>
      <rPr>
        <sz val="9"/>
        <rFont val="Arial"/>
        <family val="2"/>
        <charset val="238"/>
      </rPr>
      <t>8mm za odvode sustava zaštite od udara munje i polagan na odgovarajuće krovne nosače po krovu građevine</t>
    </r>
  </si>
  <si>
    <t>Križna spojnica za spajanje inox trake
Dobava i spajanje</t>
  </si>
  <si>
    <t>Križna spojnica za spajanje inox trake i vodiča ø8mm
Dobava i spajanje</t>
  </si>
  <si>
    <t>Križna spojnica za spajanje vodiča ø8mm
Dobava i spajanje</t>
  </si>
  <si>
    <t>Križna spojnica za spajanje inox trake i bakrenog užeta
Dobava i spajanje</t>
  </si>
  <si>
    <t>Povezivanje provodnih masa na krovu i pročeljima građevine sa gromobranskom instalacijom</t>
  </si>
  <si>
    <t>TELEKOMUNIKACIJSKA INSTALACIJA</t>
  </si>
  <si>
    <t>Napomena: Priključnice telekomunikacijske instalacije obrađene su u poglavlju jake struje u sklopu ostalih priključnica.</t>
  </si>
  <si>
    <t xml:space="preserve">Dobava, montaža i spajanje komunikacijskog ormara (KO) slabe struje koji se postavlja u prostoru portirnice predmetnog objekta. Ormar je samostojeće izvedbe, 19˝, 15U, dimenzija cca. 700x600x600mm, (VxŠxD) u kompletu sa pripadnim vratima.
U ormar se ugrađuje oprema potrebna za smještaj aktivne i pasivne opreme te priključak niže navedenih kabela na adekvatne konektore ( RJ45 priključnice za UTP kabele, LC konektor za svjetlovodnu nit):  </t>
  </si>
  <si>
    <t xml:space="preserve">1 x letva za napajanje 230V </t>
  </si>
  <si>
    <t>3 x police adekvatne širine i dubine</t>
  </si>
  <si>
    <t>1 x patch panel 6 port</t>
  </si>
  <si>
    <t>6xUTP Category 6 patch kabel  (RJ45 konektor)</t>
  </si>
  <si>
    <t xml:space="preserve">Switch 6 port </t>
  </si>
  <si>
    <t>splice kazeta za optiku</t>
  </si>
  <si>
    <t>LC konektor za svjetlovodnu nit</t>
  </si>
  <si>
    <t>Slobodno mjesto za ugradnju aktivne opreme odabranog teleoperatera i ostale aktivne ili pasivne opreme</t>
  </si>
  <si>
    <t>NAPOMENA: prije odabira ormara provjeriti visinu stola ispod kojega se navedeni ormar planira ugraditi</t>
  </si>
  <si>
    <t>Komunikacijski ormar KO  komplet</t>
  </si>
  <si>
    <t xml:space="preserve">Vodovi polagani kroz cijevi između komunikacijskog ormara KO do telekomunikacijskih priključnica u  objektu: </t>
  </si>
  <si>
    <t>S/FTP LAN kabel Cat.6</t>
  </si>
  <si>
    <t>Ispitivanje svih linkova komunikacijske mreže sa izdavanjem protokola o ispitivanju svakog pojedinog linka. 
Komplet</t>
  </si>
  <si>
    <t>SUSTAV ZA KONTROLU PRISTUPA SA ULAZNOM I IZLAZNOM RAMPOM PUTEM RFID BESKONTAKTNIH KARTICA</t>
  </si>
  <si>
    <r>
      <rPr>
        <b/>
        <sz val="9"/>
        <color indexed="8"/>
        <rFont val="Arial"/>
        <family val="2"/>
        <charset val="238"/>
      </rPr>
      <t xml:space="preserve">Općenito: </t>
    </r>
    <r>
      <rPr>
        <sz val="9"/>
        <color indexed="8"/>
        <rFont val="Arial"/>
        <family val="2"/>
        <charset val="238"/>
      </rPr>
      <t xml:space="preserve"> 
Za sve niže navedene stavke cijenom obuhvatiti dobavu, dopremu na gradilište, montažu i spajanje na građevini, sav nespecificirani montažni i spojni materijal i pribor, te radove potrebne za potpuno funkcioniranje stavke. Stavka obuhvača:</t>
    </r>
  </si>
  <si>
    <r>
      <rPr>
        <b/>
        <sz val="9"/>
        <rFont val="Arial"/>
        <family val="2"/>
        <charset val="238"/>
      </rPr>
      <t>Čitač bezkontaktnih kartica</t>
    </r>
    <r>
      <rPr>
        <sz val="9"/>
        <rFont val="Arial"/>
        <family val="2"/>
        <charset val="238"/>
      </rPr>
      <t xml:space="preserve">
RFID 125 Khz, komunikacija RS232,RS485,Wiegand,Ethernet .Udaljenost čitanja kartica do 15 cm.  Tip kao ACID 30G </t>
    </r>
  </si>
  <si>
    <r>
      <rPr>
        <b/>
        <sz val="9"/>
        <rFont val="Arial"/>
        <family val="2"/>
        <charset val="238"/>
      </rPr>
      <t>Konzola za RFID čitać kartica (terminal)</t>
    </r>
    <r>
      <rPr>
        <sz val="9"/>
        <rFont val="Arial"/>
        <family val="2"/>
        <charset val="238"/>
      </rPr>
      <t xml:space="preserve">
Metalna pocinčana konstrukcija za sa integriranim ormarićem za ugranju RFID čitaća </t>
    </r>
  </si>
  <si>
    <r>
      <rPr>
        <b/>
        <sz val="9"/>
        <rFont val="Arial"/>
        <family val="2"/>
        <charset val="238"/>
      </rPr>
      <t xml:space="preserve">Ulazna / izlazna  rampa slijedećih karakteristika: 
</t>
    </r>
    <r>
      <rPr>
        <sz val="9"/>
        <rFont val="Arial"/>
        <family val="2"/>
        <charset val="238"/>
      </rPr>
      <t xml:space="preserve">Ulazna rampa slijedećih karakteristika:  zaslon za podešavanje funkcionalnosti rampe, s aluminijskim krakom rampe duljine do 7.0 m,  hidraulični motor koji ne zahtjeva održavanje, vrijeme dizanja i spuštanja manje od 6 sekunde, svi pokreti bez trzaja, , u slučaju nestanka napajanja jednostavno podizanje rampe bez alata, serijska komunikacija s upravljačkim uređajem
(zaključano -otvoreno, zaključano - zatvoreno), kućište otporno na atmosferske utjecaje, nosiva konstrukcija od nerđajučeg čelika, vrata i poklopac zaštićeni od neovlaštenog otvaranja cilindarskom bravom, IP54, s temeljnom stopom za ugradnju u beton, proizvedeno prema smjernicama 2006/42/EU i EMV 2004/108/EU. Tip kao FAAC 640  ili druge jednakovrijedne kvalitete. </t>
    </r>
    <r>
      <rPr>
        <b/>
        <sz val="9"/>
        <rFont val="Arial"/>
        <family val="2"/>
        <charset val="238"/>
      </rPr>
      <t xml:space="preserve">         </t>
    </r>
  </si>
  <si>
    <r>
      <t xml:space="preserve">Računalo za kontrolu nadzor  i programiranje RFID kartica 
</t>
    </r>
    <r>
      <rPr>
        <sz val="9"/>
        <rFont val="Arial"/>
        <family val="2"/>
        <charset val="238"/>
      </rPr>
      <t xml:space="preserve">PC konfiguracije , windows 10 64bit, LCD 22", tipkovnica, miš </t>
    </r>
  </si>
  <si>
    <r>
      <t xml:space="preserve">Software-ski paket za kontrolu i programiranje kartice te kontrolu rampi
</t>
    </r>
    <r>
      <rPr>
        <sz val="9"/>
        <rFont val="Arial"/>
        <family val="2"/>
        <charset val="238"/>
      </rPr>
      <t xml:space="preserve">Software za programiranje i paremetriranje rada sustava RFID kartica kao i paremetriranje i kontrolu rada rampi. Mogućnost dodavaja novih kartica, brisanje, blokiranje kartica. Pohrana do 500 000 korisnika RFID katica. Uvid u povijest korištenja kartica. </t>
    </r>
  </si>
  <si>
    <r>
      <t xml:space="preserve">Induktive magnetske petlje
</t>
    </r>
    <r>
      <rPr>
        <sz val="9"/>
        <rFont val="Arial"/>
        <family val="2"/>
        <charset val="238"/>
      </rPr>
      <t xml:space="preserve">Induktivne magnetske petlje - dobava i polaganje u za to predviđene utore, komplet sa izradom utora i  zalijevanjem dvokomponentnom smjesom. </t>
    </r>
  </si>
  <si>
    <t>Pretplatničke plastične beskontaktne kartice RFID 125Khz</t>
  </si>
  <si>
    <t>Dobava sveg potrebnog materijala, izrada temelja za ulazne i izlazne konzole od betona C25/30 , te ulazno izlazne rampe, sve prema tehničkim uputama isporučitelja opreme, detaljima iz građeinskog projekta i rješenju inženjera statike.</t>
  </si>
  <si>
    <t>Montaža,spajanje, ispitivanje, podešavanje i testiranje sustava, puštanje u rad, edukacija djelatnika od strane ovlaštenog zastupnika proizvođača opreme. Osim navedenog, stavkom obuhvatiti i izdavanje potrebnih hrvatskih uputa za rukovanje, certifikata i ispitnih protokola za kompletnu opremu.</t>
  </si>
  <si>
    <t xml:space="preserve">SUSTAV ZA KONTROLU PRISTUPA SA ULAZNOM I IZLAZNOM RAMPOM PUTEM RFID </t>
  </si>
  <si>
    <t>SUSTAV VIDEONADZORA</t>
  </si>
  <si>
    <t>Dobava, ugradnja i instalacija klijentskog računala za nadzor sustava videonadzora minimalnih karakteristika:
• Intel Core i7 procesor; 8GB DDR3 radne memorije; maticna ploca: podrška za i7 procesor, DDR3 radnu memoriju; hard disk: 4 TB 7200 rpm SATA; opticka jedinica: DVD+/-RW; priključci: serijski, paralelni utor, 2 USB 2.0, PS/2 miš i tastatura; graficka kartica: zasebna s 2 GB radne memorije i podrškom za 4 monitora; dvije mrežne kartice: 10/100/1000; USB tipkovnica, USB Opticki scroll miš;  standardni zvucnicki sistem sa internim zvucnikom; Microsoft Windows 7 Profesional ili noviji; antivirusni program</t>
  </si>
  <si>
    <t>Dobava i ugradnja profesionalnog monitora za videonadzor na zid minimalnih karakteristika:
• 32" UHD, LED-Backlit TFT LCD (IPS Panel), vidljivi kut (H/V) 178°/178°, odaziv 6ms, kontrast 1000:1, svjetlina 400 cd/m2, zvučnici 2 x 12 W, ulazi: VGA, DVI, S-Video, komponentni (YPbPr), 2 x HDMI, BNC, DisplayPort, audio 3.5 Ø; izlazi: VGA, DVI, BNC; vanjsko upravljiv putem RS-232 (9-Pin D-Sub) i RJ45 ulaza/izlaza; zglobni zidni nosač za pomicanje u svim smjerovima, te odmicanje od zida</t>
  </si>
  <si>
    <t>Dobava i instalacija mrežna upravljačke tipkovnice za udaljeni rad za integriranim sustavom videonadzora, podržano sučelje: RS485, Ethernet, brzina prijenosa: 300bps - 115,200bps, podržano preko 70 PTZ protokola (IDIS, PANASONIC, PELCO, SAMSUNG...), podržani uređaji:IDIS IP kamera, IDIS NVR, zaslon: LCD (2 linije), dimenzije: 376,9mm x 95mm x 177,6mm, težina: 1.1kg, napajanje: 5VDC, PoE, zaštita od pristupa i upravljanja putem TCP-IP računalne mreže
TIP KAO:ID NK-1100</t>
  </si>
  <si>
    <t>Dobava i ugradnja 16 kanalnog Full HD IP snimača s podrškom za  H.264 i H.265 kompresiju minimalnih karakteristika:
• RACK ugradanja; 300 Mbps ukupni ulazni troughtput, 230 Mbps Troughput snimanja 4800ips@2Mpx (Full HD), 240ips@4K (UHD), mjesto za ugradnju 4 HDDa (kapaciteta do 6Tb svaki), 4x eSATA priključka; ukupni kapacitet do 132Tb uz eSATA proširenje, RAID 1; ugrađen 16xPoE gigbitni preklopnik 120W + gigabitni ulaz za kamere + gigabitni izlaz prema klijentima, audio ulaz i izlaz, RS232, RS485, 4 alarmna ulaza i izlaz, 3USB ulaza; rezolucija snimanja do 8Mpx – podržane 4K kamere, podržane fisheye kamere, 1HDMI, 1VGA, rezolucija prikaza do 3840x2160 pixela, OS Embedded Linux, trenutno obavještavanje po alarmnom ulazu, audio detekciji, pokretu, prolasku kroz zone, gubitku video signala, putem e-maila, klijentske aplikacije; certifikati: FCC, UL, CE, CB; Direct IP tehnologija za zaštićeni i prioritetni prijenos podataka, kontrola propusnosti i direktno upravljanje, parametriranje, ažuriranje kamera i mrežnih preklopnika u sutavu
TIP KAO: IDIS DR-4316PS-S</t>
  </si>
  <si>
    <t>Dobava i ugradnja HDD-a minimalnih karakteristika:
• 3.5", 6 Tb, SATA III-600, 128MB cache memorije, namijenjen za videonadzorne sustave
TIP KAO: Seagate Surveillance ST6000VX0001</t>
  </si>
  <si>
    <t xml:space="preserve">Dobava i ugradnja 28 portnog IP gigabitnog mrežnog preklopnika minimalnih karakteristika:
• RACK ugradanja; procesor: 56Gbps, prespojni kapacitet:56Gbps; povezivost: 24 x 10/100/1000BASE-T, uplink 2 x 10/100/1000BASE-T, 2 x SFP 1000BASE-X, POE prespojna snaga: 400W dostupna na 1~24 RJ45 portovima; (IEEE 802.3af, IEEE 802.3at); dimenzije: 440mm x 44 mm x 220 mm; težina: 3.13 kg; napajanje: 100 - 240 VAC; potrošnja: 450W; certifikati: FCC, CE; Direct IP tehnologija prijenosa podataka; potpuno upravljanje, parametriranje i ažuriranje s NVR-a i/ili klijentske aplikacije – zaštita od pristupa i upravljanja putem TCP-IP računalne mreže
TIP KAO: IDIS DH-2128PF
</t>
  </si>
  <si>
    <t xml:space="preserve">Dobava i ugradnja gigabitnog optičkog media pretvarača minimalnih karakteristika:
• podržano sučelje: RJ45, Auto-MDI /MDI-X, podržana vrsta kabela: CAT5 ili bolje, maksimalna udaljenost: do 100 m, brzina: 10 / 100 / 1000 Base-T, podržano sučelje: SFP, brzina: 1000BASE-LX, 1000BASE-SX, dimenzije: 71mm x 26mm x 94mm, težina: 160 g, napajanje: 5VDC, potrošnja: 3.4W
TIP KAO: IDIS DA-MC1101
</t>
  </si>
  <si>
    <t>Dobava i ugradnja SFP modula minimalnih karakteristika:
• optička valna duljina: 830nm-860nm, izlaz optičke snage: -9dBm - 2.5dBm, prosječna RX osjetljivost@2.125Gb/s: -17, protok podataka: 1.062Gb/s, 1.25GB/s, 2.12Gbps; dimenzije: 13.7mm x 12.4mm x 58.6mm; težina: 17.5g; radna temperatura: 0°C - 85°C
TIP KAO: IDIS FTLF8519P3BNL</t>
  </si>
  <si>
    <t xml:space="preserve">Dobava i ugradnja cilindrične Full HD kamera s H.264, H.265 i M-JPEG kompresijom minimalnih karakteristika:
• Samostalno prilagodljiva IR LED rasvjeta dometa 30m; antivandal kućište s IP66 zaštitom i grijačem pogodno za vanjske aplikacije, sjenilo za sunce, dvostruki zglobni nosač s provodom kabela, 1/3“ CMOS, progresiv scan, 60fps@Full HD; motorizirani varifokalni objektiv potpuno upravljiv s snimača i klijentske aplikacije, 3.3 – 10 mm, s horizontalnim kutom gledanja od Tele : 31.8º(H), Wide : 95.7º(H); P-Iris kontrola s automatskim izoštravanjem na daljinsku komandu, trueWDR 120 dB, mehanički IR filter, HSBLC kompenzacija pozadinskog svjetla; min. osvjetljenje u boji 0.01 lux-a, a u c/b 0 lux-a (sa IR rasvjetom); maskiranje do 8 zona privatnosti; dojava događaja po detekciji pokreta, alarmnom ulazu, gubitku video signala i prolasku kroz zone putem e-maila s slikom; 4 istovremena prijenosa slike s dodjeljenom propusnošću po prioritetu za osiguranje snimljenog materijala; međuspremnik od 60MB; micro SD/SDHC/SDXC; napajanje: 12VDC; PoE(IEEE 802.3af class 3), potrošnja 8.64W; -40°C ~ +50°C; dimenzije: Ø73.5mm x 307mm, certifikati: FCC, CE; Direct IP tehnologija prijenosa podataka; SSL enkripcija; potpuno upravljanje i parametriranje s NVR-a i/ili klijentske aplikacije – zaštita od pristupa i upravljanja putem TCP-IP računalne mreže
TIP KAO: IDIS DC-T3233HRX
</t>
  </si>
  <si>
    <t>Dobava i ugradnja spojna kutija za nadžbuknu ugradnju  DC-T serije kamera
• dimenzije (mm): 90(dužina) x 45(širina) x 90(visina)
TIP KAO: IDIS DA-JB 2000</t>
  </si>
  <si>
    <t>11.</t>
  </si>
  <si>
    <t>Dobava i ugradnja pokretne kupolaste IR Full HD kamera s H.264 i M-JPEG kompresijom 
• Samostalno prilagodljiva IR LED rasvjeta dometa 150m, Antivandal kućište s IP66 zaštitom i grijačem pogodno za vanjske aplikacije, 1/2.8“ CMOS, progresiv scan, 30fps@Full HD, Automatski fokusiran motorizirano zumirani objektiv, potpuno upravljiv s snimača i klijentske aplikacije, 4.3 – 129 mm, horizontalnim kutom gledanja od wide:65º - Tele:2.3º, WDR  120 dB, mehanički IR filter, automatska stabilizacija slike, min. osvjetljenje u boji 0.0088 Lux; B/W 0 lux (sa IR rasvjetom); maskiranje do 16 zona privatnosti, horizontalno okretanja 360º (beskrajno) od 0.02-120º/sek. (memorirana pozicija 250º/sek.); vertikalno pomicanje 90º (0-90 º) od 0.02-120º/sek. (memorirana pozicija 250º/sek.); 256 preseta; dojava događaja po detekciji pokreta, alarmnom ulazu, detekciji lica i gubitku video signala putem e-maila s slikom, 4 istovremena prijenosa slike s dodijeljenom propusnošću po prioritetu za osiguranje snimljenog materijala, međuspremnik od 60MB, 24VAC, potrošnja max.58W, -40°C ~ +50°C, IP 66; dimenzije Ø 228mm x 357.5mm, certifikati: FCC, CE; Direct IP tehnologija prijenosa podataka; SSL enkripcija; potpuno upravljanje i parametriranje s NVR-a i/ili klijentske aplikacije – zaštita od pristupa i upravljanja putem TCP-IP računalne mreže
TIP KAO: IDIS DC-S1283WRX</t>
  </si>
  <si>
    <t>12.</t>
  </si>
  <si>
    <t>Dobava i ugradnja napajača za kamere DC-S-WRX serije
• Input: AC230V, Output: AC24V 3.5A
TIP KAO: AA-341(EU)</t>
  </si>
  <si>
    <t>13.</t>
  </si>
  <si>
    <t>Dobava i ugradnja adaptera za montažu na stup nosača kamera serije DC-S
• Dimenzije (mm) = 156(dužina) x 136(širina) x 50 (visina)
TIP KAO: IDIS DA-LM 1100</t>
  </si>
  <si>
    <t>14.</t>
  </si>
  <si>
    <t>Dobava, isporuka, ugradnja i spajanje 19"  prespojnog panela s dvostrukim konektorima za spajanje svjetlovodnih kabela, visine 1HU, 12 priključka. Komplet sa splice kazetom, pigtailovima i štitnikom zavara.        
Tip kao: Splice box, 12xSC/APC SM duplex, 24x pigtail</t>
  </si>
  <si>
    <t>15.</t>
  </si>
  <si>
    <t>Dobava, isporuka, ugradnja i spajanje 19" FTP Cat.6 prespojnog panela s 24 RJ45 priključaka, visine 1HU.</t>
  </si>
  <si>
    <t>16.</t>
  </si>
  <si>
    <t>Dobava, isporuka, ugradnja i spajanje svjetlovodnih prespojnih (patch) MM kabela sa dvije niti (engl. duplex)  50/125 µm dužine 2m s dvostrukim konektorima
Tip kao: Patchcord SC/UPC-SC/UPC., MM, 50/125 duplex</t>
  </si>
  <si>
    <t>17.</t>
  </si>
  <si>
    <t>Dobava, isporuka, ugradnja i spajanje RJ45/RJ45 S/FTP Cat.6 prespojnih (patch) kabela dužine 2m za vezu između portova prespojnih panela i portova komunikacijske opreme: oklopljeni, Cat.6</t>
  </si>
  <si>
    <t>18.</t>
  </si>
  <si>
    <t>Dobava, isporuka, polaganje i uvlačenje u cijev signalnog kabela: F-UTP 4x2x0,5mm2 cat.5e</t>
  </si>
  <si>
    <t>19.</t>
  </si>
  <si>
    <t>Dobava, isporuka, polaganje i uvlačenje u cijev svjetlovodnog multimodnog kabela s četiri niti, 4x 50/125, za vanjsku primjenu, s ojačanjem, sa zaštitom od glodavaca</t>
  </si>
  <si>
    <t>20.</t>
  </si>
  <si>
    <t>Dobava, isporuka, polaganje i uvlačenje kabela za 24V napajanje kamera: H05VV-F 2x2.5mm2</t>
  </si>
  <si>
    <t>21.</t>
  </si>
  <si>
    <t>Dobava, isporuka, polaganje i uvlačenje kabela za napajanje centralne opreme videonadzor bez halogena, s poboljšanim svojstvima za slučaj vatre: NHXMH-J 3x2,5 mm2</t>
  </si>
  <si>
    <t>22.</t>
  </si>
  <si>
    <t xml:space="preserve">Dobava, isporuka i ugradnja plastičnih negorivih samogasivih savitljivih CSS Ø16 cijevi sa svim montažnim priborom i materijalom. </t>
  </si>
  <si>
    <t>23.</t>
  </si>
  <si>
    <t xml:space="preserve">Dobava, isporuka i ugradnja plastičnih negorivih samogasivih savitljivih CSS Ø32 cijevi sa svim montažnim priborom i materijalom. </t>
  </si>
  <si>
    <t>24.</t>
  </si>
  <si>
    <t>Spajanje napajanja elemenata sustava na razdjelnike napajanja u objektu uz ugradnju odgovarajućeg osigurača i sa svim potrebnim prespojnim materijalom.</t>
  </si>
  <si>
    <t>25.</t>
  </si>
  <si>
    <t>Obilježavanje vodova u skladu sa projektnom dokumentacijom.</t>
  </si>
  <si>
    <t>26.</t>
  </si>
  <si>
    <t>Ispitivanje instalacije , izolacije i propusnosti linija strukturnog kabliranja sustava tehničke zaštite.</t>
  </si>
  <si>
    <t>27.</t>
  </si>
  <si>
    <t xml:space="preserve">Ispitivanje izvedene instalacije obzirom na funkcionalnost, otpor izolacije, zaštitu od kratkog spoja i napona dodira te izdavanje ispitnog protokola. </t>
  </si>
  <si>
    <t>28.</t>
  </si>
  <si>
    <t>Radovi na rack ormarima tehničke zaštite; komplet sa svim potrebnim montažnim radovima i materijalom, osiguranje napajanja aktivne opreme</t>
  </si>
  <si>
    <t>pauš.</t>
  </si>
  <si>
    <t>29.</t>
  </si>
  <si>
    <t>Spajanje niti svjetlovodnog kabela, uz zaštitu spoja i s uključenim spojnim i potrošnim materijalom uz ispitivanje kvalitete linije po svakoj niti nakon varenja.</t>
  </si>
  <si>
    <t>30.</t>
  </si>
  <si>
    <t>Podešavanje i programiranje videonadzornih snimača, unošenje korisničkih podataka i licenci, definiranje tipa kompresije slike, kreiranje razine ovlasti pristupa korisnicima sustava.</t>
  </si>
  <si>
    <t>31.</t>
  </si>
  <si>
    <t>Podešavanje vidnog polja kamere. Izvršiti dodatne korekcije u noćnom režimu rada kamera, te za vrijeme visokog stupnja osvjetljenosti.</t>
  </si>
  <si>
    <t>32.</t>
  </si>
  <si>
    <t>Podešavanje i programiranje parametara rada klijentskog računala sustava video nadzora s unošenjem korisničkih podataka i licenci, podešavanje svih parametara i ovlasti, podešavanje mapa i prikaza na ekranima i definiranje alarmnih postupaka</t>
  </si>
  <si>
    <t>33.</t>
  </si>
  <si>
    <t>Predaja investitoru svih potrebnih uputa, certifikata, jamstvenih listova za ugrađen sustav</t>
  </si>
  <si>
    <t>34.</t>
  </si>
  <si>
    <t>Izrada tehničke dokumentacije izvedenog stanja sustava. Predaja investitoru u papirnatom obliku u 3 primjerka i jedan primjerak na CD-u.</t>
  </si>
  <si>
    <t>35.</t>
  </si>
  <si>
    <t>Grupna obuka korisnika za rad sa upravljačkim software-om</t>
  </si>
  <si>
    <t xml:space="preserve">SUSTAV VIDEONADZORA </t>
  </si>
  <si>
    <t>SUSTAV DOJAVE POŽARA</t>
  </si>
  <si>
    <t xml:space="preserve">Dobava i montaža izdvojene tipkovnice
- LCD tipkovnica za SmartLoop centralu
, tekstualni LCD zaslon i funkcijska tipkovnica na hrvatskom jeziku
, povezivanje na bus centrale
PROIZVOĐAČ: Inim
TIP KAO: SmartLetUSee/LCD                                                                                                                  </t>
  </si>
  <si>
    <t>Dobava i montaža kombiniranog strujnog i prenaponskog odvodnika za zaštitu mjernih i kontrolnih sklopova, BUS sustava i telekomunikacijskih sustave
- za zaštitu četiri pojedinačne linije ili dvije parice
- ugradnja na montažno podnožje bez isklapanja signala BXT BAS
PROIZVOĐAČ: Dehn
TIP KAO: XT BXT ML4 BE 24
Ugradnja unutar ormara portirnice</t>
  </si>
  <si>
    <t>Dobava i montaža montažnog podnožja za strujni i prenaponski odvodnik bez isklapanja signala
PROIZVOĐAČ: Dehn
TIP KAO: BXT BAS</t>
  </si>
  <si>
    <t>Dobava, montaža i spajanje komunikacijskog kabela za vanjsku upotrebu, oznake A-2YF(L)2Y
- plašt: PE-smjesa
- ispuna: petrolatni gel koji osigurava vodonepropusnost
- pogodan za podzemnu ugradnju
PROIZVOĐAČ: (generički)
TIP KAO: A-2YF(L)2Y 4x2x0,8mm</t>
  </si>
  <si>
    <t>Sitni nespecificirani potrošni materijal_x000D_
- tiple, vide, vezice, gips, itd….._x000D_
PROIZVOĐAČ: (generički)_x000D_
TIP KAO: (generički)</t>
  </si>
  <si>
    <t>Izrada projekta izvedenog stanja u 3 primjerka i predaja Investitoru zajedno s elektronskim oblikom.</t>
  </si>
  <si>
    <t>kompl</t>
  </si>
  <si>
    <t xml:space="preserve">                     TROŠKOVNIK</t>
  </si>
  <si>
    <t>U svim stavkama troškovnika obuhvaćena je dobava i ugradba  materijala</t>
  </si>
  <si>
    <r>
      <t>f</t>
    </r>
    <r>
      <rPr>
        <sz val="11"/>
        <rFont val="Times New Roman CE"/>
        <family val="1"/>
        <charset val="238"/>
      </rPr>
      <t>20 mm</t>
    </r>
  </si>
  <si>
    <t>Plastične vodovodne cijevi od umreženog polipropilena,PEX-C. Komplet s fitinzima i pričvrsnim materijalom.</t>
  </si>
  <si>
    <r>
      <t xml:space="preserve">DN </t>
    </r>
    <r>
      <rPr>
        <sz val="11"/>
        <rFont val="Times New Roman"/>
        <family val="1"/>
      </rPr>
      <t xml:space="preserve">15 mm          ( </t>
    </r>
    <r>
      <rPr>
        <sz val="11"/>
        <rFont val="Symbol"/>
        <family val="1"/>
        <charset val="2"/>
      </rPr>
      <t>f</t>
    </r>
    <r>
      <rPr>
        <sz val="11"/>
        <rFont val="Times New Roman"/>
        <family val="1"/>
      </rPr>
      <t xml:space="preserve"> 20x2 mm )                                                                   </t>
    </r>
  </si>
  <si>
    <t>Izolacija  cijevi sa spužvastom  izolacijom deb. 1,0 cm, a proizvod kao "Armaflex" ili jednako vrijedan.</t>
  </si>
  <si>
    <t>Mesingani propusni ventil sa poniklovanom kapom i rozetom. Ugradba na razvodima sanitarnih čvorova.</t>
  </si>
  <si>
    <r>
      <t>DN</t>
    </r>
    <r>
      <rPr>
        <sz val="11"/>
        <rFont val="Times New Roman CE"/>
        <family val="1"/>
        <charset val="238"/>
      </rPr>
      <t xml:space="preserve"> 15 mm                                                           </t>
    </r>
  </si>
  <si>
    <t>Vrtni hidrant DN 25</t>
  </si>
  <si>
    <t>Ljevano željezni poklopac nosivost A15 na šahtu za vrtne hidrante.</t>
  </si>
  <si>
    <t>vel. 40x40cm</t>
  </si>
  <si>
    <t>Štemanje kanala za instalaciju vodovoda, te ponovno krpanje zidova</t>
  </si>
  <si>
    <t xml:space="preserve">Ispitivanje montiranog cjevovoda na vodonepropusnost pomoću vode na odgovarajući tlak, uključivo sve prethodne pripremne i druge radove.Tlačnu probu izvesti prema važećim propisima i uputama nadzornog inženjera i projektanta. </t>
  </si>
  <si>
    <t>Ukupno vodovod:</t>
  </si>
  <si>
    <t>B. Kanalizacija</t>
  </si>
  <si>
    <r>
      <t xml:space="preserve">PPC kanalizacione </t>
    </r>
    <r>
      <rPr>
        <i/>
        <u/>
        <sz val="11"/>
        <rFont val="Times New Roman CE"/>
        <family val="1"/>
        <charset val="238"/>
      </rPr>
      <t>poli-propilenske</t>
    </r>
    <r>
      <rPr>
        <sz val="11"/>
        <rFont val="Times New Roman CE"/>
        <family val="1"/>
        <charset val="238"/>
      </rPr>
      <t xml:space="preserve"> cijevi, komplet sa original gumenim brtvama, uključivo potrebni pričvrsni materijal. Obračun po m ugrađene cijevi</t>
    </r>
  </si>
  <si>
    <r>
      <t xml:space="preserve">f </t>
    </r>
    <r>
      <rPr>
        <sz val="11"/>
        <rFont val="Times New Roman CE"/>
        <family val="1"/>
        <charset val="238"/>
      </rPr>
      <t xml:space="preserve">160 mm                                                          </t>
    </r>
  </si>
  <si>
    <r>
      <t xml:space="preserve">f </t>
    </r>
    <r>
      <rPr>
        <sz val="11"/>
        <rFont val="Times New Roman CE"/>
        <family val="1"/>
        <charset val="238"/>
      </rPr>
      <t xml:space="preserve">110 mm                                                          </t>
    </r>
  </si>
  <si>
    <r>
      <t xml:space="preserve">f  </t>
    </r>
    <r>
      <rPr>
        <sz val="11"/>
        <rFont val="Times New Roman"/>
        <family val="1"/>
      </rPr>
      <t>50</t>
    </r>
    <r>
      <rPr>
        <sz val="11"/>
        <rFont val="Times New Roman CE"/>
        <family val="1"/>
        <charset val="238"/>
      </rPr>
      <t xml:space="preserve"> mm                                                           </t>
    </r>
  </si>
  <si>
    <r>
      <t xml:space="preserve">PPC </t>
    </r>
    <r>
      <rPr>
        <i/>
        <u/>
        <sz val="11"/>
        <rFont val="Times New Roman CE"/>
        <family val="1"/>
        <charset val="238"/>
      </rPr>
      <t>poli-propilenski</t>
    </r>
    <r>
      <rPr>
        <sz val="11"/>
        <rFont val="Times New Roman CE"/>
        <family val="1"/>
        <charset val="238"/>
      </rPr>
      <t xml:space="preserve"> fazonski komadi, komplet sa origonal gumenim brtvama.</t>
    </r>
  </si>
  <si>
    <t>jednostruka kosa račva</t>
  </si>
  <si>
    <r>
      <t>JKR</t>
    </r>
    <r>
      <rPr>
        <vertAlign val="subscript"/>
        <sz val="11"/>
        <rFont val="Times New Roman CE"/>
        <family val="1"/>
        <charset val="238"/>
      </rPr>
      <t>45°</t>
    </r>
    <r>
      <rPr>
        <sz val="11"/>
        <rFont val="Symbol"/>
        <family val="1"/>
        <charset val="2"/>
      </rPr>
      <t xml:space="preserve">f </t>
    </r>
    <r>
      <rPr>
        <sz val="11"/>
        <rFont val="Times New Roman CE"/>
        <family val="1"/>
        <charset val="238"/>
      </rPr>
      <t xml:space="preserve">110x50 mm                                               </t>
    </r>
  </si>
  <si>
    <r>
      <t>JKR</t>
    </r>
    <r>
      <rPr>
        <vertAlign val="subscript"/>
        <sz val="11"/>
        <rFont val="Times New Roman CE"/>
        <family val="1"/>
        <charset val="238"/>
      </rPr>
      <t>45°</t>
    </r>
    <r>
      <rPr>
        <sz val="11"/>
        <rFont val="Symbol"/>
        <family val="1"/>
        <charset val="2"/>
      </rPr>
      <t xml:space="preserve">f </t>
    </r>
    <r>
      <rPr>
        <sz val="11"/>
        <rFont val="Times New Roman CE"/>
        <family val="1"/>
        <charset val="238"/>
      </rPr>
      <t xml:space="preserve">50x50 mm                                               </t>
    </r>
  </si>
  <si>
    <t>koljena-kosa</t>
  </si>
  <si>
    <r>
      <t>K</t>
    </r>
    <r>
      <rPr>
        <vertAlign val="subscript"/>
        <sz val="11"/>
        <rFont val="Times New Roman CE"/>
        <family val="1"/>
        <charset val="238"/>
      </rPr>
      <t>45°</t>
    </r>
    <r>
      <rPr>
        <sz val="11"/>
        <rFont val="Times New Roman CE"/>
        <family val="1"/>
        <charset val="238"/>
      </rPr>
      <t xml:space="preserve"> </t>
    </r>
    <r>
      <rPr>
        <sz val="11"/>
        <rFont val="Symbol"/>
        <family val="1"/>
        <charset val="2"/>
      </rPr>
      <t xml:space="preserve">f </t>
    </r>
    <r>
      <rPr>
        <sz val="11"/>
        <rFont val="Times New Roman CE"/>
        <family val="1"/>
        <charset val="238"/>
      </rPr>
      <t xml:space="preserve">110 mm                                                </t>
    </r>
  </si>
  <si>
    <r>
      <t>K</t>
    </r>
    <r>
      <rPr>
        <vertAlign val="subscript"/>
        <sz val="11"/>
        <rFont val="Times New Roman CE"/>
        <family val="1"/>
        <charset val="238"/>
      </rPr>
      <t>45°</t>
    </r>
    <r>
      <rPr>
        <sz val="11"/>
        <rFont val="Times New Roman CE"/>
        <family val="1"/>
        <charset val="238"/>
      </rPr>
      <t xml:space="preserve"> </t>
    </r>
    <r>
      <rPr>
        <sz val="11"/>
        <rFont val="Symbol"/>
        <family val="1"/>
        <charset val="2"/>
      </rPr>
      <t>f</t>
    </r>
    <r>
      <rPr>
        <sz val="11"/>
        <rFont val="Times New Roman CE"/>
        <family val="1"/>
        <charset val="238"/>
      </rPr>
      <t xml:space="preserve"> 50 mm                                                </t>
    </r>
  </si>
  <si>
    <t>koljena-ravna</t>
  </si>
  <si>
    <r>
      <t>K</t>
    </r>
    <r>
      <rPr>
        <vertAlign val="subscript"/>
        <sz val="11"/>
        <rFont val="Times New Roman CE"/>
        <family val="1"/>
        <charset val="238"/>
      </rPr>
      <t>87°</t>
    </r>
    <r>
      <rPr>
        <sz val="11"/>
        <rFont val="Symbol"/>
        <family val="1"/>
        <charset val="2"/>
      </rPr>
      <t xml:space="preserve">f </t>
    </r>
    <r>
      <rPr>
        <sz val="11"/>
        <rFont val="Times New Roman CE"/>
        <family val="1"/>
        <charset val="238"/>
      </rPr>
      <t xml:space="preserve">110 mm                                               </t>
    </r>
  </si>
  <si>
    <r>
      <t>K</t>
    </r>
    <r>
      <rPr>
        <vertAlign val="subscript"/>
        <sz val="11"/>
        <rFont val="Times New Roman CE"/>
        <family val="1"/>
        <charset val="238"/>
      </rPr>
      <t>87°</t>
    </r>
    <r>
      <rPr>
        <sz val="11"/>
        <rFont val="Symbol"/>
        <family val="1"/>
        <charset val="2"/>
      </rPr>
      <t xml:space="preserve">f </t>
    </r>
    <r>
      <rPr>
        <sz val="11"/>
        <rFont val="Times New Roman CE"/>
        <family val="1"/>
        <charset val="238"/>
      </rPr>
      <t xml:space="preserve">50 mm                                               </t>
    </r>
  </si>
  <si>
    <t>redukcija</t>
  </si>
  <si>
    <r>
      <t xml:space="preserve">Rd </t>
    </r>
    <r>
      <rPr>
        <sz val="11"/>
        <rFont val="Symbol"/>
        <family val="1"/>
        <charset val="2"/>
      </rPr>
      <t xml:space="preserve">f </t>
    </r>
    <r>
      <rPr>
        <sz val="11"/>
        <rFont val="Times New Roman CE"/>
        <family val="1"/>
        <charset val="238"/>
      </rPr>
      <t xml:space="preserve">160x110 mm                                             </t>
    </r>
  </si>
  <si>
    <t>sifonski luk sa gumenom brtvom</t>
  </si>
  <si>
    <r>
      <t>SL</t>
    </r>
    <r>
      <rPr>
        <sz val="11"/>
        <rFont val="Symbol"/>
        <family val="1"/>
        <charset val="2"/>
      </rPr>
      <t>f</t>
    </r>
    <r>
      <rPr>
        <sz val="11"/>
        <rFont val="Times New Roman CE"/>
        <family val="1"/>
        <charset val="238"/>
      </rPr>
      <t>50mm+GSB</t>
    </r>
  </si>
  <si>
    <t>WC priključak sa gumenom brtvom</t>
  </si>
  <si>
    <r>
      <t>WC-P</t>
    </r>
    <r>
      <rPr>
        <sz val="11"/>
        <rFont val="Symbol"/>
        <family val="1"/>
        <charset val="2"/>
      </rPr>
      <t>f</t>
    </r>
    <r>
      <rPr>
        <sz val="11"/>
        <rFont val="Times New Roman CE"/>
        <family val="1"/>
        <charset val="238"/>
      </rPr>
      <t>110+GP</t>
    </r>
  </si>
  <si>
    <t>Podni sifon , kao "Hutterer&amp;Lechner" ili jednako vrijedan</t>
  </si>
  <si>
    <t xml:space="preserve">tip HL 5100Pr                                  </t>
  </si>
  <si>
    <t>Štemanje kanala za odvodnu instalaciju, probijanje otvora u zidovima, te ponovno krpanje zidova i otvora</t>
  </si>
  <si>
    <r>
      <t xml:space="preserve">f </t>
    </r>
    <r>
      <rPr>
        <sz val="11"/>
        <rFont val="Times New Roman CE"/>
        <family val="1"/>
        <charset val="238"/>
      </rPr>
      <t xml:space="preserve"> 50 mm                                                           </t>
    </r>
  </si>
  <si>
    <t>Pregled instalacije prije zatvaranja kanala i šliceva, te davanje garancije na nepropusnost.</t>
  </si>
  <si>
    <t>Ukupno kanalizacija:</t>
  </si>
  <si>
    <t>C. Sanitarija</t>
  </si>
  <si>
    <t>KOMPLETNA SANITARIJA SE UGRAĐUJE PO IZBORU INVESTITORA I ARHITEKTE</t>
  </si>
  <si>
    <t>Montažni element za konzolnu WC školjku, koji se ugrađuje u laganu zidnu/predzidnu konstrukciju, kao Geberit Duofix ili jednako vrijedan</t>
  </si>
  <si>
    <t>Komplet sa:</t>
  </si>
  <si>
    <r>
      <t>-</t>
    </r>
    <r>
      <rPr>
        <sz val="7"/>
        <rFont val="Times New Roman"/>
        <family val="1"/>
      </rPr>
      <t> </t>
    </r>
    <r>
      <rPr>
        <sz val="11"/>
        <rFont val="Times New Roman"/>
        <family val="1"/>
      </rPr>
      <t>ugradbenim vodokotlićem 7,5 lit,s dvokoličinskom tehnikom i čeonim aktiviranjem</t>
    </r>
  </si>
  <si>
    <r>
      <t>-</t>
    </r>
    <r>
      <rPr>
        <sz val="7"/>
        <rFont val="Times New Roman"/>
        <family val="1"/>
      </rPr>
      <t> </t>
    </r>
    <r>
      <rPr>
        <sz val="11"/>
        <rFont val="Times New Roman"/>
        <family val="1"/>
      </rPr>
      <t xml:space="preserve">hidraulički uljevni ventil za radni tlak 0,1-10 bara, nivoa buke ispod 20dB/3bara (klasa 1) </t>
    </r>
  </si>
  <si>
    <t>- montažnim čeličnim okvirom (40x40) i nogama za podešavanje visine</t>
  </si>
  <si>
    <t>-koljen i prijelazni komadi odvodnje WC školjke (6lit)</t>
  </si>
  <si>
    <t>-kutni ventil za priključak vode</t>
  </si>
  <si>
    <t>- dvokoličinsku - tipku za aktiviranje ispiranja</t>
  </si>
  <si>
    <t>- sav potrebni pričvrsni i spojni materijal, toplinsku i zvučnu izolaciju, ukrasne kape</t>
  </si>
  <si>
    <t xml:space="preserve">Keramička konzolna WC-školjka, komplet sa: daskom i poklopcem od tvrde plastike. </t>
  </si>
  <si>
    <t xml:space="preserve">Keramički umivaonik. Komplet sa poniklovanim sifonom i držačima. </t>
  </si>
  <si>
    <t xml:space="preserve">vel.40cm                                          </t>
  </si>
  <si>
    <r>
      <t xml:space="preserve">Stojeća  jednoručna poniklovana </t>
    </r>
    <r>
      <rPr>
        <u/>
        <sz val="11"/>
        <rFont val="Times New Roman"/>
        <family val="1"/>
        <charset val="238"/>
      </rPr>
      <t>mješalica</t>
    </r>
    <r>
      <rPr>
        <sz val="11"/>
        <rFont val="Times New Roman"/>
        <family val="1"/>
        <charset val="238"/>
      </rPr>
      <t xml:space="preserve"> tople i hladne vode, za ugradbu na umivaonicima. Komplet sa kutnim ventilima.</t>
    </r>
  </si>
  <si>
    <t>Četvrtasto ogledalo od kristalnog stakla. Komplet sa priborom za montažu.</t>
  </si>
  <si>
    <t>vel 60x40 cm</t>
  </si>
  <si>
    <t>Keramički etažer. Komplet sa vijcima.</t>
  </si>
  <si>
    <t xml:space="preserve">vel. 40cm                                          </t>
  </si>
  <si>
    <t>Električni protočni bojler EB-5 lit, komplet sa sigurnosnim ventilom i priključnim cijevima, montiran ispod umivaonika</t>
  </si>
  <si>
    <t>Poniklovana galanterija.</t>
  </si>
  <si>
    <t xml:space="preserve"> -Držač s četkom za WC</t>
  </si>
  <si>
    <t xml:space="preserve"> -Držač rolo papira </t>
  </si>
  <si>
    <t xml:space="preserve"> -Držač papirnatih ručnika</t>
  </si>
  <si>
    <t xml:space="preserve">Dozator za tekući sapun. Ugradba uz umivaonike. </t>
  </si>
  <si>
    <t>Sitni potrošni materijal za montažu sanitarije.</t>
  </si>
  <si>
    <t>Ukupno sanitarija:</t>
  </si>
  <si>
    <t>D. Građevinski radovi</t>
  </si>
  <si>
    <r>
      <t>Fino planiranje dna kanala za polaganje kanalizacionih cijevi, s nabijenom pješčanom posteljicom debljine 10 cm ispod cijevi, te zatrpavanjem cijevi uz nabijanje, pijeskom 30 cm iznad tjemena cijevi. Obračun po m</t>
    </r>
    <r>
      <rPr>
        <vertAlign val="superscript"/>
        <sz val="11"/>
        <rFont val="Times New Roman"/>
        <family val="1"/>
        <charset val="238"/>
      </rPr>
      <t>3</t>
    </r>
    <r>
      <rPr>
        <sz val="11"/>
        <rFont val="Times New Roman"/>
        <family val="1"/>
        <charset val="238"/>
      </rPr>
      <t>.</t>
    </r>
  </si>
  <si>
    <t xml:space="preserve"> - dubine do 1,00 m</t>
  </si>
  <si>
    <t xml:space="preserve">  -svjetlog otvora dim. 40x40 cm</t>
  </si>
  <si>
    <t>Zidarska i težačka pripomoć pri izvedbi instalaterskih radova, koji nisu ni u jednoj stavci posebno istaknuti, tj. razna štemanja probijanja dubljenja ugradbe učvršćenja, zatvaranja i krpanja zidova, stropova i podova, uključujući i utrošak materijala.</t>
  </si>
  <si>
    <t xml:space="preserve"> - kod kanalizacije</t>
  </si>
  <si>
    <t xml:space="preserve"> - kod sanitarija</t>
  </si>
  <si>
    <t>VODOVOD</t>
  </si>
  <si>
    <t>KANALIZACIJA</t>
  </si>
  <si>
    <t>SANITARIJA</t>
  </si>
  <si>
    <t>D.</t>
  </si>
  <si>
    <t>GRAĐEVINSKI RADOVI</t>
  </si>
  <si>
    <t xml:space="preserve">TROŠKOVNIK  PORTIRNICE </t>
  </si>
  <si>
    <t xml:space="preserve">I VANJSKOG UREĐENJA </t>
  </si>
  <si>
    <t>Bogdan Marov dipl.ing.arh.</t>
  </si>
  <si>
    <t>SADRŽAJ</t>
  </si>
  <si>
    <t>Opći uvjeti</t>
  </si>
  <si>
    <t>Pripremni radovi</t>
  </si>
  <si>
    <t>1. PORTIRNICA</t>
  </si>
  <si>
    <t>A</t>
  </si>
  <si>
    <t>AI</t>
  </si>
  <si>
    <t>Zemljani radovi</t>
  </si>
  <si>
    <t>AII</t>
  </si>
  <si>
    <t>Betonski i armiranobetonski radovi</t>
  </si>
  <si>
    <t>AIII</t>
  </si>
  <si>
    <t>Zidarski radovi</t>
  </si>
  <si>
    <t>AIV</t>
  </si>
  <si>
    <t>Izolaterski radovi</t>
  </si>
  <si>
    <t>AV</t>
  </si>
  <si>
    <t>Metalne konstrukcije</t>
  </si>
  <si>
    <t>AVI</t>
  </si>
  <si>
    <t>Razni radovi</t>
  </si>
  <si>
    <t>B</t>
  </si>
  <si>
    <t>OBRTNIČKI RADOVI</t>
  </si>
  <si>
    <t>BI</t>
  </si>
  <si>
    <t>Fasaderski radovi</t>
  </si>
  <si>
    <t>BII</t>
  </si>
  <si>
    <t>Aluminijska stolarija</t>
  </si>
  <si>
    <t>BIII</t>
  </si>
  <si>
    <t>Stolarski radovi</t>
  </si>
  <si>
    <t>BIV</t>
  </si>
  <si>
    <t>Gipskartonski radovi</t>
  </si>
  <si>
    <t>BV</t>
  </si>
  <si>
    <t>Bravarski radovi</t>
  </si>
  <si>
    <t>BVI</t>
  </si>
  <si>
    <t>Limarski radovi</t>
  </si>
  <si>
    <t>BVII</t>
  </si>
  <si>
    <t>Keramičarski radovi</t>
  </si>
  <si>
    <t>Soboslikarsko ličilački radovi</t>
  </si>
  <si>
    <t>C</t>
  </si>
  <si>
    <t>STROJARSKE INSTALACIJE</t>
  </si>
  <si>
    <t>Rekapitulacija - Portirnica</t>
  </si>
  <si>
    <t>2. VANJSKO UREĐENJE</t>
  </si>
  <si>
    <t>Rekapitulacija - Vanjsko uređenje</t>
  </si>
  <si>
    <t>SVEUKUPNA REKPITULACIJA</t>
  </si>
  <si>
    <t>br. st.</t>
  </si>
  <si>
    <t>opis</t>
  </si>
  <si>
    <t>jed. mjere</t>
  </si>
  <si>
    <t>količina</t>
  </si>
  <si>
    <t>jed. cijena /kn/</t>
  </si>
  <si>
    <t>ukupno /kn/</t>
  </si>
  <si>
    <t>01</t>
  </si>
  <si>
    <t>Iskolčenje objekta, čime su obuhvaćena sva geodetska mjerenja kojima se podaci iz projekta prenose na teren te izrada elaborata iskolčenja od ovlaštene osobe. Stavka uključuje osiguranje karakterističnih točaka, obnavljanje i održavanje iskolčenih točaka za vrijeme građenja. Obračun po kompletu.</t>
  </si>
  <si>
    <t>02</t>
  </si>
  <si>
    <t>Usluga projektantskog nadzora izvođenja radova. Rad obuhvaća projektantski nadzor tijekom građenja, zbog specifičnosti lokacije zahvata te složenosti konstrukcije i oblikovanja građevina, a u pogledu pojedinosti oblikovanja i izvedbe kako bi se osigurala usklađenost izvođenja radova s projektnom dokumentacijom i projektnim zadatkom.
Obračun usluge prema procijenjenom vremenu trajanja radova i vrijednosti investicije.</t>
  </si>
  <si>
    <t>PRIPREMNI RADOVI - UKUPNO</t>
  </si>
  <si>
    <t>PORTIRNICA</t>
  </si>
  <si>
    <t>A/</t>
  </si>
  <si>
    <t xml:space="preserve"> GRAĐEVINSKI RADOVI</t>
  </si>
  <si>
    <t xml:space="preserve">AI/ </t>
  </si>
  <si>
    <r>
      <rPr>
        <b/>
        <i/>
        <sz val="10"/>
        <rFont val="Arial Narrow"/>
        <family val="2"/>
        <charset val="238"/>
      </rPr>
      <t>Napomena:</t>
    </r>
    <r>
      <rPr>
        <i/>
        <sz val="10"/>
        <rFont val="Arial Narrow"/>
        <family val="2"/>
        <charset val="238"/>
      </rPr>
      <t xml:space="preserve"> Sve stavke uključuju rad, transporte na gradilištu, utovar i odvoz materijala na mjesni deponij.</t>
    </r>
  </si>
  <si>
    <t>Iskope za temelje izvesti točno po projektu, jer se prekopi neće priznati u obračunu, a predviđenu kategoriju u troškovniku izvođač treba provjeriti na licu mjesta. Ukoliko kategorija u troškovniku ne odgovara, ustanoviti ispravnu i to unijeti u građevinski dnevnik, a što obostrano potpisuju nadzorni organ i rukovoditelj gradnje te zajedno s projektantom (statičarom) izvršiti korekciju dimenzija temelja, za sve štete koje bi nastale uslijed pogrešnog temeljenja odgovoran je izvođač.
Nakon iskopa temelja, izvedbe horizontalnog razvoda instalacija i postave i zaštite vertikalne hidoizolacije materijal koji se vraća u iskop treba polijevati radi boljeg nabijanja.
Materijal za batudu ispod betonskih podloga dobija se prosijavanjem šljunka tako da se ukloni pijesak i šljunak sitniji od 10 mm. Može se upotrijebiti i tucanik veličine zrna 10 do 80 mm. Sloj batude ili tucanika treba fino isplanirati i nabiti. Kameni materijal koji se ugrađuje mora odgovarati propisima HRN.
Jedinična cijena za pojedinu stavku treba sadržavati:
- sav rad za iskop,
- potrebne razupore, potpore i mostove za prebacivanje,
- nalaganje temelja,
- kod izvedbe nasipa uključivo nabijanje i polijevanje vodom,
- uklanjanje smeća i sl. sa gradilišta na deponiju,
- sav potreban materijal za iskope viših kategorija terena.
Obračun iskopanog materijala izvršiti po m³ u sraslom stanju, s time da količina iskopa mora biti jednaka količini ugradbe i odvoza, odnosno dovoza materijala. 
Faktor rastresitosti uključiti u jediničnu cijenu, jer se isti količinski neće obračunavati.
Ovi uvjeti mijenjaju se ili dopunjuju pojedinim stavkama troškovnika.</t>
  </si>
  <si>
    <t>I/01</t>
  </si>
  <si>
    <t>Široki iskop terena u tlu C kategorije za izvedbu betonske podloge. Iskop je strojni na projektiranu kotu. Srednja dubina iskopa je 13 cm. Materijal iz iskopa deponirati na gradilištu jer će se koristiti kao nasip ostatka građevinske jame.</t>
  </si>
  <si>
    <t>m³</t>
  </si>
  <si>
    <t>ZEMLJANI RADOVI - UKUPNO</t>
  </si>
  <si>
    <t xml:space="preserve">AII/ </t>
  </si>
  <si>
    <t>BETONSKI I ARMIRANOBETONSKI RADOVI</t>
  </si>
  <si>
    <r>
      <t>Napomena:</t>
    </r>
    <r>
      <rPr>
        <i/>
        <sz val="10"/>
        <color indexed="10"/>
        <rFont val="Arial Narrow"/>
        <family val="2"/>
        <charset val="238"/>
      </rPr>
      <t xml:space="preserve">U cijenu svake pojedine stavke uključen sav vanjski i unutarnji transport do mjesta ugradbe, dobava, ugradnja, njega i zaštita betona, sve prodore instalacija te sav potreban rad i materijal koji osiguravaju kvalitetnu izvedbu.
</t>
    </r>
  </si>
  <si>
    <t>II/01</t>
  </si>
  <si>
    <t>Izvedba nermiranog podložnog betona ispod temeljne ploče betonom razreda tlačne čvrstoće C16/20. Debljina podloge je 10 cm. Površina podloge mora se zagladiti.</t>
  </si>
  <si>
    <t>II/02</t>
  </si>
  <si>
    <t>Betoniranje armiranobetonske temeljne ploče betonom razreda tlačne čvrstoće C30/37. Debljina ploče je 30 cm. 
Razred izloženosti XS1, sa certificiranom difuzijom klorida ispod 8x10 -12 m2/s, s dodatkom za vodonepropusnost (VDP3-dopušteni prosječni prodor vode 15mm). Vodonepropusnost ispitivati prodorom vode pod tlakom prema normi HRN EN 12390-8 na po tri uzorka betona iz iste mješavine. 
Stavka uključuje izradu i postavu dašćane oplate.</t>
  </si>
  <si>
    <t>• beton</t>
  </si>
  <si>
    <t>• oplata</t>
  </si>
  <si>
    <t>m²</t>
  </si>
  <si>
    <t>II/03</t>
  </si>
  <si>
    <t>Betoniranje armiranobetonskih nosivih zidova betonom razreda tlačne čvrstoće C30/37. Zidovi se izvode debljine 20 cm. Zidove betonirati s dodatkom za vodonepropusnost u visini 50 cm iznad hidroizolacije.
Razred izloženosti XS1, sa certificiranom difuzijom klorida ispod 8x10 -12 m2/s, s dodatkom za vodonepropusnost (VDP3-dopušteni prosječni prodor vode 15mm). Vodonepropusnost ispitivati prodorom vode pod tlakom prema normi HRN EN 12390-8 na po tri uzorka betona iz iste mješavine.
Prilikom izvođenja obratiti pozornost na položaj i dimenzije proboja i zasjeka za provođenje instalacija. Stavka uključuje izradu i postavu glatke oplate.</t>
  </si>
  <si>
    <t>• beton s dodatkom za vodonepropusnost</t>
  </si>
  <si>
    <t>II/04</t>
  </si>
  <si>
    <t>Betoniranje armiranobetonske monolitne ploče betonom razreda tlačne čvrstoće C30/37. Debljina ploče je 18 cm. Ploča se izvodi s nagibom 1% i prepustom na sve četiri strane. Stavka uključuje izradu i postavu glatke oplate te podupiranje do visine 2,90 m.</t>
  </si>
  <si>
    <t>II/05</t>
  </si>
  <si>
    <t>Betoniranje nearmiranog betonskog praga ispod ulaznih vrata betonom razreda tlačne čvrstoće 16/20. Visina praga je 23 cm. Stavka uključuje izradu i postavu oplate.</t>
  </si>
  <si>
    <t>II/06</t>
  </si>
  <si>
    <t>Izvedba podloge od nermiranog betona ispod slojeva poda betonom razreda tlačne čvrstoće C16/20. Debljina podloge je 10 cm. Površina podloge mora se zagladiti.
Stavka uključuje i dobavu i ugradnju PE folije koja se postavlja na sloj hidroizolacije radi odvajanja od betona.</t>
  </si>
  <si>
    <t>II/07</t>
  </si>
  <si>
    <t>Izvedba cementnog estriha na podovima portirnice. Debljina estriha je 6 cm. Estrih armirati vlaknima na bazi polipropilena. Gornju površinu u potpunosti zagladiti.</t>
  </si>
  <si>
    <t>II/08</t>
  </si>
  <si>
    <t>Dobava, sječenje, savijanje i ugradnja rebraste i mrežaste armature B500B u sve armiranobetonske elemente sukladno planovima polaganja i savijanja iz izvedbenog građevinskog projekta. 
Armatura treba biti izvedena prema statičkom računu i planu savijanja. Sve podloške i spone su sastavni dio cijene kilograma armature. Za obračun se priznaju količine tražene projektom i statičkim računom i teoretske težine po profilima sa svim potrebnim podmetačima i distancerima.
Obračun po kg stvarno ugrađene armature.</t>
  </si>
  <si>
    <t>• &lt; Ø12</t>
  </si>
  <si>
    <t>• Ø12</t>
  </si>
  <si>
    <t>• mreže</t>
  </si>
  <si>
    <t>BETONSKI I ARMIRANOBETONSKI RADOVI - UKUPNO</t>
  </si>
  <si>
    <t xml:space="preserve">AIII/ </t>
  </si>
  <si>
    <t>ZIDARSKI RADOVI</t>
  </si>
  <si>
    <r>
      <t>Napomena:</t>
    </r>
    <r>
      <rPr>
        <i/>
        <sz val="10"/>
        <color indexed="10"/>
        <rFont val="Arial Narrow"/>
        <family val="2"/>
        <charset val="238"/>
      </rPr>
      <t xml:space="preserve"> U cijenu svake pojedine stavke uključen sav vanjski i unutarnji transport do mjesta ugradbe te sav potreban rad i materijal koji osiguravaju kvalitetnu izvedbu.
</t>
    </r>
  </si>
  <si>
    <t>III/01</t>
  </si>
  <si>
    <t>Zidanje zakrivljenog parapetnog zida blokovima od porobetona debljine 30 cm. Zid se zida u tankoslojnom mortu. Sve izvesti prema uputama proizvođača.</t>
  </si>
  <si>
    <t>ZIDARSKI RADOVI - UKUPNO</t>
  </si>
  <si>
    <t xml:space="preserve">AIV/ </t>
  </si>
  <si>
    <t>IZOLATERSKI RADOVI</t>
  </si>
  <si>
    <r>
      <t>Napomena:</t>
    </r>
    <r>
      <rPr>
        <i/>
        <sz val="10"/>
        <color indexed="10"/>
        <rFont val="Arial Narrow"/>
        <family val="2"/>
        <charset val="238"/>
      </rPr>
      <t xml:space="preserve"> U cijenu svake pojedine stavke uključen sav vanjski i unutarnji transport do mjesta ugradbe te sav potreban rad i materijal koji osiguravaju kvalitetnu izvedbu. Sve radove izvesti prema uputama proizvođača i propisanoj potrošnji.</t>
    </r>
  </si>
  <si>
    <t>IV/01</t>
  </si>
  <si>
    <t>Izvedba horizontalne hidroizolacije podova na tlu. Podnu površinu (armiranobetonsku ploču) očistiti od zemlje, ostataka cementa, prašine, ulja, masti i svih nečistoća koje umanjuju prianjanje.
Hidroizolaciju čine hladni bitumenski premaz koji se nanosti na prethodno pripremljenu površinu te bitumenske trake koje se postavljaju u dva sloja i vare za podlogu i na preklopima. Hidroizolaciju uzdignuti vertikalno uz zidove u visini 10 cm.
Stavka uključuje obradu svih spojeva s vertikalnim plohama, proboja, zasjeka, kanala i sl. kako bi se gotov, od prodora vode ili vlage siguran, izoliran pod predao investitoru.  
Obračun po m² izvedene hidroizolacije.</t>
  </si>
  <si>
    <t>IV/02</t>
  </si>
  <si>
    <r>
      <t>Izvedba vertikalne hidroizolacije bočnih stranica armiranobetonske ploče. Izvesti preklop s horizontalnom bitumenskom hidroizolacijom poda u širini min. 25 cm. Razvijena širina hidroizolacije je 50 cm.
Opis u svemu kao</t>
    </r>
    <r>
      <rPr>
        <b/>
        <sz val="11"/>
        <rFont val="Arial Narrow"/>
        <family val="2"/>
        <charset val="238"/>
      </rPr>
      <t xml:space="preserve"> IV/01</t>
    </r>
  </si>
  <si>
    <t>IV/05</t>
  </si>
  <si>
    <t xml:space="preserve">Izvedba hidroizolacije krova. Hidroizolaciju izvesti dvokomponentnim polimer-cementnim hidroizolacijskim premazom u dva sloja d=2 mm  koji se nanosi na suhu, čvrstu, ravnu i prethodno pripremljenu podlogu.
</t>
  </si>
  <si>
    <t>IV/10</t>
  </si>
  <si>
    <t>Izvedba hidroizolacije podova u wc-u dvokomponentnim polimer-cementnim hidroizolacijskim premazom u dva sloja d=2 mm koji se nanosi na suhu, čvrstu, ravnu i prethodno pripremljenu podlogu.
Hidroizolaciju uzdignuti uz zidove u visini min. 10 cm, a prijelaze iz horizontale u vertikalu i prodore kroz hidroizolaciju ojačati upotrebom specijalne trake koja se dodatno premazuje slojem premaza.</t>
  </si>
  <si>
    <t>IV/12</t>
  </si>
  <si>
    <t>Dobava i postava termoizolacijskih ploča od ekspandiranog  polistirena d=8 cm na podove na tlu. Stavka uključuje i PE foliju koja se ugrađuje na polistiren radi odvajanja od estriha.</t>
  </si>
  <si>
    <t>IV/16</t>
  </si>
  <si>
    <t>Dobava i postava vertikalnog pojasa izolacije od elastificiranog polistirena d=2 cm, u visini 6 cm koji služi za odvajanje estriha na podu od zidova u prizemlju i na katu (izvedba plivajućeg poda).</t>
  </si>
  <si>
    <t>m¹</t>
  </si>
  <si>
    <t>IZOLATERSKI RADOVI - UKUPNO</t>
  </si>
  <si>
    <t xml:space="preserve">AV/ </t>
  </si>
  <si>
    <t>METALNE KONSTRUKCIJE</t>
  </si>
  <si>
    <t>V/01</t>
  </si>
  <si>
    <r>
      <t>Izrada, dobava i montaža nosive čelične konstrukcije portirnice. Čeličnu konstrukciju čine dvije cijevi CHS 114,3 x 4 mm postavljene pod kutem od 30º u odnosu na vertikalnu ravninu, odnosno pod kutem od 60º u odnosu jedna na drugu. Cijevi izvesti iz čelika S235. Cijevi se međusobno vare i sidre u armiranobetonsku ploču.  Svi elementi se antikorozivno štite toplim cinčanjem te se premazuju PP premazom otpornosti R30. Boja prema izboru projektanta.        
U cijenu su uračunati svi spojni limovi kao i sidrene pločice sa vijcima i njihova montaža podlijevanjem.</t>
    </r>
    <r>
      <rPr>
        <sz val="11"/>
        <color indexed="8"/>
        <rFont val="Arial Narrow"/>
        <family val="2"/>
        <charset val="238"/>
      </rPr>
      <t xml:space="preserve">
U cijenu su uračunate i sve prateće radnje kao što su korištenje dizalice, postavljanje pomične skele i ostale neophodne prateće radnje ovisne o tehnologiji izvođenja.</t>
    </r>
  </si>
  <si>
    <t>METALNE KONSTRUKCIJE - UKUPNO</t>
  </si>
  <si>
    <t xml:space="preserve">AVI/ </t>
  </si>
  <si>
    <t>RAZNI RADOVI</t>
  </si>
  <si>
    <t>VI/01</t>
  </si>
  <si>
    <t>Trokratno grubo čišćenje građevine u svim fazama građenja s odvozom šute i otpadaka te fino čišćenje i pranje svih podova i keramičarskih opločenja, svih sanitarnih uređaja, svih staklenih površina, prozora, vrata i slično kako bi se građevina u urednom stanju i spremna za korištenje predala investitoru.</t>
  </si>
  <si>
    <t>RAZNI RADOVI - UKUPNO</t>
  </si>
  <si>
    <t>B/</t>
  </si>
  <si>
    <t xml:space="preserve">BI/ </t>
  </si>
  <si>
    <t>FASADERSKI RADOVI</t>
  </si>
  <si>
    <t>Izrada, dobava i postava fasadne obloge od niskovalnog valovitog perforiranog aluminijskog lima d=1,00 mm. Oblogu postaviti i na unutarnje armiranobetonske zidove portirnice. Ploče valovitog lima se pričvršćuju na potkonstrukciju od čeličnih profila 50x20x3 mm sidrenih u armiranobetonske zidove. Visina vala 3 cm.
Postotak perforacije i boja obloge po izboru projektanta. Sve izvesti prema uputama proizvođača.
U cijenu stavke uključen sav vanjski i unutarnji transport do mjesta ugradbe te sav potreban rad i materijal koji osiguravaju kvalitetnu izvedbu.</t>
  </si>
  <si>
    <t>FASADERSKI RADOVI - UKUPNO</t>
  </si>
  <si>
    <t xml:space="preserve">BII/ </t>
  </si>
  <si>
    <t>ALUMINIJSKA STOLARIJA</t>
  </si>
  <si>
    <r>
      <t>Napomena:</t>
    </r>
    <r>
      <rPr>
        <i/>
        <sz val="10"/>
        <color indexed="10"/>
        <rFont val="Arial Narrow"/>
        <family val="2"/>
        <charset val="238"/>
      </rPr>
      <t xml:space="preserve"> U cijenu svake pojedine stavke uključen sav vanjski i unutarnji transport do mjesta ugradbe te sav potreban rad i materijal koji osiguravaju kvalitetnu izvedbu. Stolarija se na gradilište doprema završno obrađena i spremna za ugradnju. Prije početka radova izvođač je obavezan na gradilištu prekontrolirati mjere izvedenog stanja i tome prilagoditi sve sheme i stavke.</t>
    </r>
  </si>
  <si>
    <t>Izrada, dobava i montaža jednokrilnog prozora s otklopno-zaokretnim krilom, u građevinskom otvoru 80/60 cm. 
Prozor je izrađen od tipskih aluminijskih profila s prekinutim toplinskim mostom. Ugradnja prozora je suha, u armiranobetonskom zidu. Završna obrada plastificiranjem u boji po odabiru projektanta.
Krilo prozora ostakljeno je trostrukim IZO staklom punjenim inertnim plinom. Ukupna toplinska provodljivost je Uw≈0.9 W/m²K.
Stavka uključuje dobavu svog potrebnog materijala (okova, brava, kvaka...) i sve radove koji osiguravaju kvalitetnu izvedbu i nesmetano funkcioniranje prozora. U stavku su uključene i dobava i postava aluminijske prozorske klupčice i hidroizolacijske folije koja priječi prolazak vode ispod prozorske klupčice.</t>
  </si>
  <si>
    <t>Izrada, dobava i montaža jednokrilnih, punih, zaokretnih ulaznih vrata s fiksnim nadsvjetlom u građevinskom otvoru 95/270 cm. Vrata su desna, dimenzija 95/220 cm. Fiksno nadsvjetlo je dimenzija 95/50 cm.
Dovratnici i profili nadsvjetla su izrađeni od tipskih aluminijskih profila s prekinutim toplinskim mostom. Vratno krilo je toplinski izoliran puni panel obostrano obložen aluminijskim pločama. Fiksno nadsvjetlo je ostakljeno trostrukim IZO staklom punjenim inertnim plinom, ukupne toplinske provodljivosti Uw≈0.9 W/m²K.</t>
  </si>
  <si>
    <t>Ugradnja vrata i nadsvjetla je suha, u armiranobetonskom zidu. Završna obrada plastificiranjem u boji po odabiru projektanta.
Stavka uključuje dobavu svog potrebnog materijala (okova, brava, kvaka...) i sve radove koji osiguravaju kvalitetnu izvedbu i nesmetano funkcioniranje vrata.
U stavku je uključena i dobava i montaža aluminijskog praga te dobava i postava hidroizolacijske folije koja priječi prolazak vode ispod praga.</t>
  </si>
  <si>
    <t>ALUMINIJSKA STOLARIJA - UKUPNO</t>
  </si>
  <si>
    <t xml:space="preserve">BIII/ </t>
  </si>
  <si>
    <t>STOLARSKI RADOVI</t>
  </si>
  <si>
    <t xml:space="preserve">Izrada, dobava i montaža jednokrilnih kliznih vrata za wc u građevinski otvor 75x205cm. Ugradnja vrata je suha, u pregradnom zidu od gipskartonskih ploča d=12,5 cm sa sustavom za klizna vrata.
Vratno krilo je puno, glatko od drvenih panela s ispunom od saćastog kartona. Boja premaza po odabiru projektanta.
Stavka uključuje dobavu svog potrebnog materijala za klizna vrata (okova, brava, kvaka...) i sve radove koji osiguravaju kvalitetnu izvedbu i nesmetano funkcioniranje vrata. 
</t>
  </si>
  <si>
    <t>STOLARSKI RADOVI - UKUPNO</t>
  </si>
  <si>
    <t xml:space="preserve">BIV/ </t>
  </si>
  <si>
    <t>GIPSKARTONSKI RADOVI</t>
  </si>
  <si>
    <t>Izvedba pregradnog zida kao sustava za klizna vrata, ukupne debljine 125 mm, visine do 2,70 m, s obostrano dvostrukom oblogom od gipskartonskih ploča d=12,5 mm, jednostrukom potkonstrukcijom od pocinčanih CW i UW profila širine 50 mm i debljine 0,6 mm i tipskom potkonstrukcijom za sustav za klizna vrata te s pripadajućom trakom za brtvljenje. Prema wc-u se ugrađuju impregnirane vodootporne gipskartonske ploče, dok se prema portirnici postavljaju obične gipskartonske ploče. Izolacijski sloj od mineralne vune d=50 mm postavlja se između nosača potkonstrukcije, u zoni gdje nema vrata. 
Montaža i obrada spojeva i površina prema uputama proizvođača. Zagladiti i bandažirati u kvaliteti K2.
Stavkom obuhvaćena ugradnja potrebnih ojačanja i vodilica. Stavka uključuje i sve potrebne pripremne radove.</t>
  </si>
  <si>
    <t>Izvedba obloge armiranobetonskih zidova ukupne debljine 125 mm, visine do 2,70 m, s dvostrukom oblogom od impregniranih vodootpornih gipskartonskih ploča d=12,5 mm i jednostrukom potkonstrukcijom od pocinčanih profila širine 100 mm i debljine 0,6 mm koja se pričvršćuje na armiranobetonske zidove, s pripadajućom trakom za brtvljenje. Izolacijski sloj od mineralne vune d=100 mm postavlja se između nosača potkonstrukcije. 
Montaža i obrada spojeva i površina prema uputama proizvođača. Zagladiti i bandažirati u kvaliteti K2.
Stavka uključuje i postavu parne brane, kao i sve potrebne pripremne radove.</t>
  </si>
  <si>
    <t>IV/03</t>
  </si>
  <si>
    <t>Izvedba obloge armiranobetonskih zidova ukupne debljine 50 mm, visine do 2,70 m, s dvostrukom oblogom od gipskartonskih ploča d=12,5 mm i jednostrukom potkonstrukcijom od profila CD 60/27 debljine 0,6 mm koja se pričvršćuje na armiranobetonske zidove, s pripadajućom trakom za brtvljenje. Izolacijski sloj od mineralne vune d=20 mm postavlja se između nosača potkonstrukcije. 
Montaža i obrada spojeva i površina prema uputama proizvođača. Zagladiti i bandažirati u kvaliteti K2.
Stavka uključuje i postavu parne brane, kao i sve potrebne pripremne radove.</t>
  </si>
  <si>
    <t>IV/04</t>
  </si>
  <si>
    <t>Izvedba spuštenog stropa na potkonstrukciji od pocinčanih stropnih profila CD 60/27 debljine 0,6 mm, montiranih ovjesima h=10-13 cm za armiranobetonsku ploču na razmaku 50cm. Podgled stropa izvodi se od jednostrukih gipskartonskih ploča d=12,5 mm. Izolacijski sloj od mineralne vune d=100 mm. 
Montaža i obrada spojeva i površina prema uputama proizvođača. Zagladiti i bandažirati u kvaliteti K2.
Stavka uključuje i postavu parne brane, kao i sve potrebne pripremne radove.</t>
  </si>
  <si>
    <t>Ugradnja posebnih tipskih pojačanja za sanitarne elemente na zidne obloge od gipskartonskih ploča.</t>
  </si>
  <si>
    <t>• umivaonik</t>
  </si>
  <si>
    <t>GIPSKARTONSKI RADOVI - UKUPNO</t>
  </si>
  <si>
    <t xml:space="preserve">BV/ </t>
  </si>
  <si>
    <t>BRAVARSKI RADOVI</t>
  </si>
  <si>
    <t>BV/01</t>
  </si>
  <si>
    <t>Izrada, dobava i montaža višedjelne staklene stijene portirnice u građevinskom otvoru 832/185 cm. Stijena se sastoji od osam polja, od čega je sedam fiksnih, a jedno s fiksnim dijelom dimenzija 98/135 cm i podizno kliznim dijelom dimenzija 98/50 cm. Ukupne dimenzije svakog pojedinačnog polja su 98/185 cm, a polja su međusobno postavljena pod kutem od 147º. Okvir svakog polja sastavljen je od čeličnog L profila dimenzija 30x50x3 mm i čelične kvadratne cijevi 20x20x3mm. Vertikalni međusobni spojevi okvira napravljeni su od plosnog lima širine 25mm, debljine 3mm.
Stijena je uokvirena u čelične profile bez prekida toplinskog mosta, koji se izvode tako da budu što manje vidljivi. Stijenu pomoću čeličnih U profila učvrstiti u armiranobetonsku stropnu ploču te sidriti u zidani parapetni zid.
Ostakljenje dvostrukim IZO staklom 6+12+6 mm s Low-E zaštitom. Završna obrada čeličnih profila pocinčavanjem i bojanjem u boji po izboru projektanta.</t>
  </si>
  <si>
    <t>Stavka uključuje dobavu svog potrebnog materijala (okova, brava, kvaka...) i sve radove koji osiguravaju kvalitetnu izvedbu. 
Sve izraditi prema shemi i u dogovoru s projektantom te nakon kontrole stvarnih dimenzija na gradilištu. Montaži izvođač pristupa tek nakon odobrenja radioničke dokumentacije od strane projektanta, a u kojoj je izvođač dao rješenja svih spojeva stijene s građevnom konstrukcijom i drugim građevnim elementima.</t>
  </si>
  <si>
    <t>BV/02</t>
  </si>
  <si>
    <t>Izrada, dobava i montaža zakrivljenog radnog pulta. Pult se izvodi od čeličnog lima debljine 5 mm. Razvijena širina pulta je 95 cm. Izvodi se u segmentima, izrezivanjem lima iz ploča i međusobnim varenjem. Pult se sidri vijcima u parapetne zidove portirnice i dodatno učvršćuje konzolnim L nosačima pričvršćenima u parapet. Završna obrada čeličnih profila pocinčavanjem i bojanjem u boji po izboru projektanta. Stavka uključuje dobavu svog potrebnog materijala (okova, brava, kvaka...) i sve radove koji osiguravaju kvalitetnu izvedbu. 
Sve izraditi prema shemi i u dogovoru s projektantom te nakon kontrole stvarnih dimenzija na gradilištu. Montaži izvođač pristupa tek nakon odobrenja radioničke dokumentacije od strane projektanta, a u kojoj je izvođač dao rješenja svih spojeva stijene s građevnom konstrukcijom i drugim građevnim elementima.</t>
  </si>
  <si>
    <t>BRAVARSKI RADOVI - UKUPNO</t>
  </si>
  <si>
    <t xml:space="preserve">BVI/ </t>
  </si>
  <si>
    <t>LIMARSKI RADOVI</t>
  </si>
  <si>
    <t>BVI/01</t>
  </si>
  <si>
    <t>Izrada, dobava i montaža opšavnog lima na mjestu spoja fasadne obloge i ulaznih vrata. Opšav je od aluminijskog lima d=0,80 mm, razvijene širine 20 cm.
Završnu obradu opšavnog lima uskladiti s obradom perforiranog valovitog lima na fasadi.
Stavka uključuje sav materijal i rad potreban za kvalitetnu izvedbu.</t>
  </si>
  <si>
    <t>LIMARSKI RADOVI - UKUPNO</t>
  </si>
  <si>
    <t xml:space="preserve">BVII/ </t>
  </si>
  <si>
    <t>KERAMIČARSKI RADOVI</t>
  </si>
  <si>
    <t>BVII/01</t>
  </si>
  <si>
    <t>Dobava i postava prvoklasnih protukliznih keramičkih pločica na podove u interijeru s izradom sokla u prostorijama gdje nema zidne keramike. Pločice su u srednjem cjenovnom razredu. Pločice se postavljaju u dvokomponentno trajnoelastično ljepilo na pripremljenu podlogu i fugiraju vodootpornom fugir masom. 
U cijeni stavke je rad, materijal, fugir masa te kutni i razdjelni aluminijski profili.</t>
  </si>
  <si>
    <t>• pod</t>
  </si>
  <si>
    <t>• sokl</t>
  </si>
  <si>
    <t>BVII/02</t>
  </si>
  <si>
    <r>
      <t xml:space="preserve">Dobava i postava prvoklasnih keramičkih pločica na zidove sanitarija u visini 270 cm.
Opis u svemu kao </t>
    </r>
    <r>
      <rPr>
        <b/>
        <sz val="11"/>
        <rFont val="Arial Narrow"/>
        <family val="2"/>
        <charset val="238"/>
      </rPr>
      <t>BVII/01</t>
    </r>
  </si>
  <si>
    <t>KERAMIČARSKI RADOVI - UKUPNO</t>
  </si>
  <si>
    <t xml:space="preserve">BVIII/ </t>
  </si>
  <si>
    <t>SOBOSLIKARSKO-LIČILAČKI RADOVI</t>
  </si>
  <si>
    <t>BVIII/01</t>
  </si>
  <si>
    <t>Bojenje gipskartonskih zidova i stropova u interijeru visokokvalitetnim (Dulux ili sl.) bojama za unutrašnje radove. Visina zida/stropa do 270 cm. Boja po izboru projektanta.
U stavku je uključena obrada spoja zida i stropa te ugradnja bandaža.
Stavka uključuje i sve potrebne radove na pripremi površina (čišćenje, otprašivanje, gletanje, brušenje, impregnacija) i bojenje s najmanje dva premaza. Površine pripremiti za nanošenje boje, sve prema uputama proizvođača.</t>
  </si>
  <si>
    <t>• zidovi</t>
  </si>
  <si>
    <t>• stropovi</t>
  </si>
  <si>
    <t>BVIII</t>
  </si>
  <si>
    <t>SOBOSLIKARSKO-LIČILAČKI RADOVI - UKUPNO</t>
  </si>
  <si>
    <t>C/</t>
  </si>
  <si>
    <t>GRIJANJE I HLAĐENJE</t>
  </si>
  <si>
    <t>Vanjska jedinica split sustava (reverzibilna dizalica topline), zaštićena od vremenskih utjecaja, s ugrađenim kompresorom s inverterskom regulacijom snage i potrošnje, te svim potrebnim elementima za zaštitu, kontrolu i regulaciju uređaja i funkcionalan rad, sljedećih tehničkih značajki:</t>
  </si>
  <si>
    <r>
      <t>- nominalni učinak hlađenja: cca. Q</t>
    </r>
    <r>
      <rPr>
        <vertAlign val="subscript"/>
        <sz val="11"/>
        <rFont val="Arial"/>
        <family val="2"/>
        <charset val="238"/>
      </rPr>
      <t>hl</t>
    </r>
    <r>
      <rPr>
        <sz val="11"/>
        <rFont val="Arial"/>
        <family val="2"/>
        <charset val="238"/>
      </rPr>
      <t xml:space="preserve"> =  2,5 kW </t>
    </r>
  </si>
  <si>
    <t>- SHF: cca. 0,92</t>
  </si>
  <si>
    <t>- apsorbirana snaga: cca.0,600 kW / 230 V / 1 faza / 50 Hz</t>
  </si>
  <si>
    <t>- godišnja potrošnja: cca. 116 kWh/g</t>
  </si>
  <si>
    <t>- sezonska energetska učinkovitost: cca. SEER = A++ (7,6)</t>
  </si>
  <si>
    <r>
      <t>- nominalni učinak grijanja: cca.  Q</t>
    </r>
    <r>
      <rPr>
        <vertAlign val="subscript"/>
        <sz val="11"/>
        <rFont val="Arial"/>
        <family val="2"/>
        <charset val="238"/>
      </rPr>
      <t>gr</t>
    </r>
    <r>
      <rPr>
        <sz val="11"/>
        <rFont val="Arial"/>
        <family val="2"/>
        <charset val="238"/>
      </rPr>
      <t xml:space="preserve"> = 3,2 kW </t>
    </r>
  </si>
  <si>
    <t>- apsorbirana snaga: cca. 0,780 kW / 230 V / 1 faza / 50 Hz</t>
  </si>
  <si>
    <t>- godišnja potrošnja: cca. 764  kWh / g</t>
  </si>
  <si>
    <t>- sezonska energetska učinkovitost:  cca. SCOP = A+ (4,4)</t>
  </si>
  <si>
    <t xml:space="preserve">- područje hlađenja: -10 °C do +46°C </t>
  </si>
  <si>
    <t xml:space="preserve">- područje grijanja: -15 °C do +24 °C </t>
  </si>
  <si>
    <t xml:space="preserve">- dimenzije: V × Š × D: cca. 550 × 800  × 285 mm    </t>
  </si>
  <si>
    <t>- masa: cca. 31 kg</t>
  </si>
  <si>
    <t>- maksimalna dozvoljena duljina cijevnog razvoda: 20 m</t>
  </si>
  <si>
    <t>- maksimalna dozvoljena visina cijevnog razvoda: 12 m</t>
  </si>
  <si>
    <t>- priključak R410A - tekuća faza: 6,35 mm</t>
  </si>
  <si>
    <t>- priključak R410A - plinovita faza: 9,52 mm</t>
  </si>
  <si>
    <r>
      <t xml:space="preserve">Proizvod: </t>
    </r>
    <r>
      <rPr>
        <b/>
        <sz val="10"/>
        <color indexed="8"/>
        <rFont val="Arial"/>
        <family val="2"/>
        <charset val="238"/>
      </rPr>
      <t>____________________________</t>
    </r>
  </si>
  <si>
    <t>- Tip: _______________________________</t>
  </si>
  <si>
    <t>Unutarnja jedinica inverter sustava s maskom,opremljena ventilatorom s 5-brzinskim elektromotorom, izmjenjivačem topline s direktnom ekspanzijom freona, te svim potrebnim elementima za zaštitu, kontrolu i regulaciju uređaja i temperature, sljedećih tehničkih značajki:</t>
  </si>
  <si>
    <r>
      <t>- učinak hlađenja: cca. Q</t>
    </r>
    <r>
      <rPr>
        <vertAlign val="subscript"/>
        <sz val="11"/>
        <rFont val="Arial"/>
        <family val="2"/>
        <charset val="238"/>
      </rPr>
      <t xml:space="preserve">h </t>
    </r>
    <r>
      <rPr>
        <sz val="11"/>
        <rFont val="Arial"/>
        <family val="2"/>
        <charset val="238"/>
      </rPr>
      <t>= 2,5 kW</t>
    </r>
  </si>
  <si>
    <r>
      <t>- učinak grijanja: cca. Q</t>
    </r>
    <r>
      <rPr>
        <vertAlign val="subscript"/>
        <sz val="11"/>
        <rFont val="Arial"/>
        <family val="2"/>
        <charset val="238"/>
      </rPr>
      <t xml:space="preserve">g </t>
    </r>
    <r>
      <rPr>
        <sz val="11"/>
        <rFont val="Arial"/>
        <family val="2"/>
        <charset val="238"/>
      </rPr>
      <t>= 3,2 kW</t>
    </r>
  </si>
  <si>
    <t>- medij: R410A</t>
  </si>
  <si>
    <t xml:space="preserve">- razina zvučnog tlaka (SPL) - hlađenje: 21 - 24 - 30 - 36 - 42 dB (A) </t>
  </si>
  <si>
    <t>- razina zvučne snage (PWL) - hlađenje: 57 dB (A)</t>
  </si>
  <si>
    <t>- razina zvučnog tlaka (SPL) - grijanje: 21 - 24 - 34 - 39 - 45 dB (A)</t>
  </si>
  <si>
    <t>- količina zraka - hlađenje: V=  3,5 - 4,1 - 5,6 - 7,2 - 9,1 m3/min</t>
  </si>
  <si>
    <t>- količina zraka - grijanje: V=  3,5 - 4,1 - 6,7 - 8,2 - 10,3 m3/min</t>
  </si>
  <si>
    <t>- dimenzije: V × Š × D = cca. 299 x 798 x 195 mm</t>
  </si>
  <si>
    <t>- masa: cca. 10,0 kg</t>
  </si>
  <si>
    <t>uključivo dodatni pribor:</t>
  </si>
  <si>
    <t>- zračni antibakterijski, antialergijski filteri</t>
  </si>
  <si>
    <t>- infracrveni daljinski upravljač sa 7-dnevnim timerom i satom</t>
  </si>
  <si>
    <r>
      <t xml:space="preserve">Tip: </t>
    </r>
    <r>
      <rPr>
        <b/>
        <sz val="10"/>
        <color indexed="8"/>
        <rFont val="Arial"/>
        <family val="2"/>
        <charset val="238"/>
      </rPr>
      <t>_______________________</t>
    </r>
  </si>
  <si>
    <t>Dobava i ugradnja. Predizolirane bakrene cijevi u kolutu za freonsku instalaciju plinske i tekuće faze namjenjene za rashladni medij R-410A . U kompletu sa spojnicama i koljenima, spojnim i pričvrsnim materijalom. Cijevi moraju biti odmašćene, očišćene i osušene prije ugradnje.</t>
  </si>
  <si>
    <t>Cu f 1/4" ( f 6,35x0,8mm )</t>
  </si>
  <si>
    <t>Cu f 3/8" ( f 9,52x0,8mm )</t>
  </si>
  <si>
    <t>Dobava i ugradnja PVC cijevi za odvod kondenzata, horizontalno vođene pod min. nagibom 1%, uključivo fazonski komadi (lukovi K90O i K45O, redukcije, T-komadi i dr.), dimenzija:</t>
  </si>
  <si>
    <t>NO32</t>
  </si>
  <si>
    <t xml:space="preserve">m </t>
  </si>
  <si>
    <t>Pomoćni, te sitni potrošni, pričvrsni i ovjesni materijal za ugradnju cijevne instalacije, uključivo dušik potrošen za tlačne probe i propuhivanje cijevi.</t>
  </si>
  <si>
    <t>Dobava i ugradnja napojnog kabela, tip:</t>
  </si>
  <si>
    <t>5 x 1,5 mm2</t>
  </si>
  <si>
    <t>Betonski rubnjaci za montažu vanjske jedinice na ravni krov, uključivo čelične tiple, matice za ovjes nosača...</t>
  </si>
  <si>
    <t xml:space="preserve">Dobava i ugradnja dvostruko provodljivih grijači kabela sa plaštom i zaštitnim opletom, napajanje: 230V, snage cca. 17 W/m na 230V, izolacioni materijal: Teflon MFA/PFA, vanjski sloj: PVDF (90ºC), ukupne snage cca. 1000W </t>
  </si>
  <si>
    <t xml:space="preserve">Elektronski termostat za kontrolu električnog podnog grijanja, s mogućnošću programiranja vremenskih intervala rada. predviđenog za montažu na zid, uključivo senzor temperature poda. </t>
  </si>
  <si>
    <t>Puštanje u pogon split sustava, uključivo provjeru nepropusnosti freonske instalacije, vakumiranje i dopunjavanje rashladnog sredstva od strane ovlaštenog servisa uz izdavanje potrebnih uputa za korištenje, atesta i garancija:</t>
  </si>
  <si>
    <t>1.15.</t>
  </si>
  <si>
    <t>Transport opreme i alata na gradilište (uključivo vertikalni transport), te odvoz alata i ostataka materijala sa gradilišta.</t>
  </si>
  <si>
    <t>paušalno</t>
  </si>
  <si>
    <t>ukupno</t>
  </si>
  <si>
    <t>REKAPITULACIJA - PORTIRNICA</t>
  </si>
  <si>
    <t>Bet i armranobet radovi</t>
  </si>
  <si>
    <t>SVEUKUPNO (bez PDV-a)</t>
  </si>
  <si>
    <t>VANJSKO UREĐENJE</t>
  </si>
  <si>
    <t>ZEMLJANI RADOVI, RUŠENJA I DEMONTAŽE</t>
  </si>
  <si>
    <r>
      <rPr>
        <sz val="10"/>
        <rFont val="Arial Narrow"/>
        <family val="2"/>
        <charset val="238"/>
      </rPr>
      <t>Iskope za temelje izvesti točno po projektu, jer se prekopi neće priznati u obračunu, a predviđenu kategoriju u troškovniku izvođač treba provjeriti na licu mjesta. Ukoliko kategorija u troškovniku ne odgovara, ustanoviti ispravnu i to unijeti u građevinski dnevnik, a što obostrano potpisuju nadzorni organ i rukovoditelj gradnje, te zajedno s projektantom (statičarom) izvršiti korekciju dimenzija temelja, za sve štete koje bi nastale uslijed pogrešnog temeljenja odgovoran je izvođač.
Nakon iskopa temelja, izvedbe horizontalnog razvoda instalacija i postave i zaštite vertikalne hidoizolacije materijal koji se vraća u iskop treba polijevati radi boljeg nabijanja.
Materijal za batudu ispod betonskih podloga dobija se prosijavanjem šljunka tako da se ukloni pijesak i šljunak sitniji od 10 mm. Može se upotrijebiti i tucanik veličine zrna 10 do 80 mm. Sloj batude ili tucanika treba fino isplanirati i nabiti. Kameni materijal, koji se ugrađuje mora odgovarati propisima HRN.
Jedinična cijena za pojedinu stavku treba sadržavati:
- sav rad za iskop
- potrebne razupore, potpore i mostove za prebacivanje
- nalaganje temelja
- kod izvedbe nasipa uključivo nabijanje i polijevanje vodom
- uklanjanje smeća, i sl. sa gradilišta na deponiju
- sav potreban materijal za iskope viših kategorija terena 
Obračun iskopanog materijala izvršiti po m3 u sraslom stanju, s time što količina iskopa mora biti jednaka količini ugradbe i odvoza, odnosno dovoza materijala. 
Faktor rastresitosti uključiti u jediničnu cijenu, jer se isti količinski neće obračunavati.
Ovi uvjeti mijenjaju se ili dopunjuju pojedinim stavkama troškovnika.</t>
    </r>
    <r>
      <rPr>
        <b/>
        <i/>
        <sz val="11"/>
        <rFont val="Arial Narrow"/>
        <family val="2"/>
        <charset val="238"/>
      </rPr>
      <t xml:space="preserve">
</t>
    </r>
  </si>
  <si>
    <t xml:space="preserve">Strojni iskop površinskog materijala za formiranje pokosa, debljina sloja 0 - 40cm.
Obračun po m³ tla u sraslom stanju. </t>
  </si>
  <si>
    <t>I/02</t>
  </si>
  <si>
    <t>Strojni iskop zemlje za izvedbu ogradnog zida. Širina kanala 60cm, prosječna visina 50cm. 
Radove izvesti pažljivo da se ne bi oštetila postojeća pješačka površina. Troškovi sanacije oštećenja koja bi nastala zbog nestručno ili nemarno izvedenih radova neće se priznati već su obaveza izvođača radova.</t>
  </si>
  <si>
    <t>I/03</t>
  </si>
  <si>
    <t xml:space="preserve">Strojni iskop zemlje za izvedbu temelja žardinjera. Iskop se izvodi u nagibu na projektiranu niveletu pojedinačno za svaku žardinjeru. Širina kanala 80cm, prosječna visina 25cm. </t>
  </si>
  <si>
    <t>I/04</t>
  </si>
  <si>
    <t>Strojni iskop jama za sadnju stabala 100x100x100 cm.</t>
  </si>
  <si>
    <t>I/05</t>
  </si>
  <si>
    <t>Nasipavanje dijela pokosa na projektiranu kotu. Za nasipavanje upotrijebiti zdravi materijal otkopan na gradilištu uz stalno zalijevanje zbog boljeg slijeganja. Stavka uključuje nabijanje nasutog materijala.</t>
  </si>
  <si>
    <t>I/06</t>
  </si>
  <si>
    <r>
      <t xml:space="preserve">Izvedba izgubljenog nasipa unutar prostora žardinjera. </t>
    </r>
    <r>
      <rPr>
        <sz val="11"/>
        <rFont val="Arial Narrow"/>
        <family val="2"/>
      </rPr>
      <t xml:space="preserve">Za nasipavanje upotrijebiti zdravi materijal otkopan na gradilištu uz stalno zalijevanje zbog boljeg slijeganja. </t>
    </r>
    <r>
      <rPr>
        <sz val="11"/>
        <rFont val="Arial Narrow"/>
        <family val="2"/>
        <charset val="238"/>
      </rPr>
      <t>Stavka uključuje nabijanje nasutog materijala.</t>
    </r>
  </si>
  <si>
    <t>I/07</t>
  </si>
  <si>
    <t xml:space="preserve">Nabava, doprema, razastiranje i strojno nabijanje sloja od kamenog drobljenca 0/32 (tampona) u sloju debljine 20 cm. Sloj tampona se izvodi na kosu površinu kao podloga za oblogu lomljenim kamenom.
Obračun po m³ nasutog i zbijenog nosivog sloja
</t>
  </si>
  <si>
    <t>I/08</t>
  </si>
  <si>
    <t xml:space="preserve">Nasipavanje i razastiranje sloja humusa za zelene površine unutar žardinjera. </t>
  </si>
  <si>
    <t>I/09</t>
  </si>
  <si>
    <t xml:space="preserve">Dobava i postava lomljenog kamena („šakavca“) – veličine 10-15 cm u jame oko postojećih stabala pinija. Kamen se postavlja kao zaštita debla. Kamen treba pažljivo postavljati da se ne bi oštetilo deblo postojećeg stabla.
Obračun po m3 postavljenih oblutaka 
</t>
  </si>
  <si>
    <t>I/10</t>
  </si>
  <si>
    <r>
      <t xml:space="preserve">Dobava i postava lomljenog kamena promjera 25-30 cm kao završne obloge kosih površina između žardinjera. </t>
    </r>
    <r>
      <rPr>
        <sz val="11"/>
        <rFont val="Arial Narrow"/>
        <family val="2"/>
      </rPr>
      <t xml:space="preserve">Kamen se slaže na kosu prethodno nabijenu površinu od kamenog drobljenca, mora biti složen posebno pažljivo jer postaje završna vidljiva površina. Zapunjavanje prostora između kamene obloge se izvodi mljevenim kamenom frakcije 0-4mm do pola visine sloja.
Ako se ugrađuje kamen manje visine od opisane, nužno je postavljanje na podlogu od mljevenog kamena. Dozvoljeno odstupanje od projektirane ravnine </t>
    </r>
    <r>
      <rPr>
        <sz val="11"/>
        <rFont val="Calibri"/>
        <family val="2"/>
        <charset val="238"/>
      </rPr>
      <t>±</t>
    </r>
    <r>
      <rPr>
        <sz val="11"/>
        <rFont val="Arial Narrow"/>
        <family val="2"/>
      </rPr>
      <t xml:space="preserve"> 2 cm.</t>
    </r>
    <r>
      <rPr>
        <sz val="11"/>
        <rFont val="Arial Narrow"/>
        <family val="2"/>
        <charset val="238"/>
      </rPr>
      <t xml:space="preserve">
Obračun po m³ postavljene kamene obloge </t>
    </r>
  </si>
  <si>
    <t>ZEMLJANI RADOVI, RUŠENJA I DEMONTAŽE  - UKUPNO</t>
  </si>
  <si>
    <r>
      <rPr>
        <b/>
        <sz val="10"/>
        <rFont val="Arial Narrow"/>
        <family val="2"/>
        <charset val="238"/>
      </rPr>
      <t>Napomena:</t>
    </r>
    <r>
      <rPr>
        <sz val="10"/>
        <rFont val="Arial Narrow"/>
        <family val="2"/>
        <charset val="238"/>
      </rPr>
      <t xml:space="preserve">
 Betonski i AB radovi trebaju se izvesti prema odobrenim projektu i u skladu  sa važećim propisima i standardima i to:
- Tehnički propis za betonske konstrukcije (N.N. 139/09, 14/10, 125/10.)
- HRN EN 13670:2010 – Izvedba betonskih konstrukcija
Kod izvedbe treba se pridržavati slijedećih standarda:
- cement      HRN EN 197   
- agregat      HRN EN 12620
- voda          HRN EN 1008
- beton      HRN EN 206
- armatura     HRN 1130, HRN EN 10080
- glatke ploče (glatka oplata)    HRN D. C5.025
- rezana građa    HRN D. C 1.040.041
- šperploča    HRN D.05.043
- čavli   HRNM.B4.021</t>
    </r>
  </si>
  <si>
    <t>a) Beton
Pri betoniranju jedne cjelovite betonske konstrukcije dozvoljeno je upotrijebiti isključivo jednu vrstu cementa.
Agregat mora imati propisani granulometrijski sastav bez organskih primjesa. Za nosive konstrukcije upotrebljava se agregat u granulacijama.
Beton se mora miješati strojno i to vrijedi za sve betonske i AB konstrukcije. Ručno je dozvoljeno miješati jedino male količine nekostruktivnih elemenata.
Nabijenim betonom betonira se u slojevima od 15 cm te ga treba dobro nabijati tj. Vibrirati, a prekide u slojevima vršiti stepenasto.
Prekide pri betoniranju ploča i greda u pravilu treba izbjegavati, a ako je neizbježno treba ih vršiti prema propisima odnosno uputama statičara, što se mora ubilježiti u građevinski dnevnik. U sve betonske, Ab i montažne elemente potrebno je u tijeku betoniranja ugraditi sve potrebne čelične pločice, ankere, drvene kladice za učvršćenje bravarije i limarije.
Izvođač radova dužan je prije početka radova izraditi projekt betona i program kvalitete upotrebljavanih materijala, a tijekom izvođenja radova redovito davati na ispitivanje betonske uzorke prema Pravilniku o tehničkim mjerama bez posebne naplate.
b) Armatura
Armatura u svemu treba odgovarati važećim propisima i standardima.
Armatura se upotrebljava po oznakama B500B. Ostatke komada željeza i željezo nejednolične debljine zabranjeno je upotrebljavati. Komadi armature koji po planu savijanja trebaju biti od jednog komada ne smiju se spajati od 2 ili više kraćih komada. Željezo je potrebno prije betoniranja dobro očistiti.
Polaganje i savijanje armature treba izvesti točno prema nacrtu polaganja i savijanja dobropovezati, učvrstiti i podložiti kako za vrijeme betoniranja i vibriranja ne bi došlo do poremećaja položaja i kako se nakon skidanja oplate armatura ne bi pojavila na površini konstrukcije.
Prije početka betoniranja armaturu treba pregledati nadzorni organ investitora, a kod složenijih konstrukcija statičar. Upisom u građevinski dnevnik od strane nadzornog organa ili statičara može se započeti sa betoniranjem.</t>
  </si>
  <si>
    <t>c) Oplata
Sav materijal i radovi moraju biti izvedeni stručno i solidno u skladu sa troškovnikom, projektom i postojećim propisima i normativima.
Za sve elemente i dijelove konstrukcije gdje je potrebna oplata istu treba postaviti na vrijeme i to točno po planu oplate. Oplatu treba postaviti tako da se nakon betoniranja ne pojavi ni najmanja deformacija u konstrukciji. Prije betoniranja stupa opatu postaviti tako da na jednoj strani pri dnu ostane kontrolni otvor.
Pri postavljanju oplate koju je potrebno podupirati, podupirače je potrebno staviti i ukrutiti po propisima. Isto tako, pri betoniranju postaviti na vrijeme svu potrebnu skelu sa prilazima, mostovima itd.
Kod premazivnja oplate ne smiju se upotrijebiti takvi premazi koji se ne bi mogli odstraniti sa gotove betonske površine, ili bi nakon pranja ostale mrlje na betonskim površinama.
Sve plohe betona na fasadi i u objektu koje se ne žbukaju potrebno je izraditi u propisanoj glatkoj oplati. Daščana oplata se u principu upotrebljava za temelje, temeljne serklaže, bilo od neblanjane, bilo od blanjane daske ili blanjanih letava.
Prije betoniranja potrebno je ostaviti sve potrebne proboje, žlijebove, otvore u zidovima, gredama, pločama, nadvojima i sl. za naknadno montiranje i ugradbu instalacija (elektrika, grijanje, vodovod i kanalizacija). Ovaj posao se neće posebno obračunavati već ulazi u jediničnu cijenu betona i oplate.
Skidanje oplate treba izvršiti pažljivo kako ne bi došlo do oštećenja konstrukcije, naročito kod rubova greda i serklaža. Pri skidanju oplate treba izbjegavati udarce i bacanje zbog oštećenja. Nakon skidanja oplatu treba očistiti i premazati odgovarajućim sredstvima.
d) Obrada
Betonske površine moraju se izvesti bez šupljina i segregacija.
Nakon demontaže oplate s površine gotovog betona odstraniti višak betona i dijelova oplate, površinu betona odmastiti od oplatnog ulja i pripremiti za gletanje.
Sve zidne i stropne betonske površine moraju biti glatke i ravne s tolerancijom max. 3 mm na letvi od 4 m u svim smjerovima. Veće neravnine izvođač je dužan izravnati o svom trošku.
Spojeve oplata treba obrusiti ili pak zapuniti cementnim mortom uz dodatak aditiva za prionjivost (kao SN-veza) tako da se ne primjete prijelazi, odnosno da budu spremni za gletanje.
U slučaju nastanka gnijezda ili segregacija na ugrađenom betonu, izvođač će o svom trošku izvršiti sanaciju prema nalogu i uputama nadzornog inženjera.</t>
  </si>
  <si>
    <t>e) Zaštita
Kod betoniranja konstrukcije treba spojeve najprije dobro, očistiti, površinu ohrapaviti, isprati, a potom betonirati.
Beton treba zaštititi dok još nije vezao od djelovanja atmosferskih i temperaturnih utjecaja. Za vrijeme ljeta treba ga dobro polijevati vodom kako ne bi na površini nastalo sušenje prije vezanja, od djelovanja kiše ga treba pokriti, a u zimi zaštititi od smrzavanja pokrivanjem. Sve eventualne ispucane i deformirane dijelove konstrukcije treba ukloniti i zamijeniti novim bez prava naplate.
Kod betoniranja kompliciranih i statički važnih konstrukcija treba prethodno pozvati statičara da pregleda armaturu. Nadzorni organ ima pravo tražiti izvanredno ispitivanje betona tj. Uzeti seriju kocaka i dati je na ispitivanje. Prilikom uzimanja uzoraka za ispitivanje obavezna je prisutnost nadzornog organa.</t>
  </si>
  <si>
    <t xml:space="preserve">f) Obračun
Obračun se vrši prema GN 400 i to prema m3, m2, m1, po komadu, a sve prema dotičnoj stavci troškovnika.
Betonski zidovi se računaju od donje površine grede do ležišta.
Grede se računaju i preko stupova u punoj dužini.
Nadvoji se računaju od grede do grede, odnosno u odgovarajućoj dužini prozora uključujući naliježući dio.
AB ploča obračunava se u m3 na bazi određene debljine. Ovo se odnosi na ravne i kose ploče.
Armatura se obračunava posebnom stavkom za sve AB konstrukcije po kg ugrađene armature na bazi teoretske težine dotičnog profila. Za mrežastu armaturu računa se teoretska težina u koju je uračunat raste, distanceri i pometač.
Oplate ploča se obračunavaju po m2 izvedene površine mjerene među zidovima (gredama).
Oplata se obračunava po GN 601, za stupove i nosače prema razvijenoj širini u m2.
Ostale konstrukcije obračunavaju se prema oznakama i stavkama u troškovniku.
Jedinična cijena betonskih i AB radova sadržava:
- troškove glavnog i pomoćnog materijala i alata sa skladištenjem
- izradu, postavu i skidanje radne i zaštitne skele
- svu štetu nastalu na svojim ili tuđim radovima uslijed nepažnje
- sav potreban materijal
- sav potreban rad uključujući i unutrašnji transport
- zaštitu betonskih i AB konstrukcija od djelovanja atmosferilija i temperaturnih razlika
- sve potrebne skele, oključujući podupiranje, učvršćivanje, prilaze, mostove, itd. Te skidanje oplate
- ubacivanje betona u oplatu
- vlaženje oplate i mazanje kalupa
- izradu i uskladištenje montažnih elemenata
- postavljanje montažnih elemenata
- ostavljanje otvora za prolaz električnih vodova i kanalizacije
- dovođenje vode i struje od priključaka na gradilištu do mjesta potrošnje
- isporuka pogonskog materijala
- čišćenje nakon završnih radova
Ovi opći uvjeti mijenjaju se ili dopunjuju opisom pojedine stavke troškovnika.
</t>
  </si>
  <si>
    <t>Betoniranje podložnog sloja betona u nagibu ispod temelja ogradnog zida i stijenkI žardinjera. Betoniranje se izvodi betonom C 16/20, u sloju debljine 10 cm.</t>
  </si>
  <si>
    <t>Betoniranje trakastih temelja ogradog zida. Temelj se izvodi presjeka dim. 50 x 30cm betonom C25/30 u dvostranoj oplati. Temelj armirati armaturnim čelikom B500B</t>
  </si>
  <si>
    <t>• armatura  50kg/m3</t>
  </si>
  <si>
    <t xml:space="preserve">Betoniranje armirano betonskog ogradnog zida
betonom C 30/37 u dvostranoj glatkoj oplati.
Debljina zida d=20 cm, visina zida je 50 cm. Betonski zid sa strane orijentirane prema pješačkoj površini ostaje vidljivi, ugrađeni beton potrebno je pažljivo vibrirati kako bi se postigla uredna površina betona bez šupljina, gnijezda i neravnina. 
Zid armirati armaturnim čelikom B500B
Stavka uključuje dobavu i ugradnju betona te izradu oplate. </t>
  </si>
  <si>
    <t>II/</t>
  </si>
  <si>
    <t>REKAPITULACIJA - VANJSKO UREĐENJE</t>
  </si>
  <si>
    <t>I    Zemljani radovi</t>
  </si>
  <si>
    <t>II  Betonski i armiranobetonski radovi</t>
  </si>
  <si>
    <t>SVEUKUPNA REKAPITULACIJA</t>
  </si>
  <si>
    <t>PORTIRNICA I VANJSKO UREĐENJE</t>
  </si>
  <si>
    <t xml:space="preserve">  UKUPNO ( A - D) :</t>
  </si>
  <si>
    <t>TROŠKOVNIK PORTIRNICE I VANJSKOG UREĐENJA</t>
  </si>
  <si>
    <t>TROŠKOVNIK RADOVA 2.FAZE</t>
  </si>
  <si>
    <t xml:space="preserve">Izrada šahta za ugradnju vrtnih hidranata. Betoniranje zidova i dna šahtova sa betonom C-25/30, a gornje armirano-betonske ploče sa C-25/30. Debljina zidova, dna i gornje ploče je 15cm.U cijenu uračunati: betoniranje i oplatu sa podupiranjem. U ploči ostaviti i otvor za okvir poklopca. Dna i zidove šahtova žbukati sa cementnom žbukom i zagladiti do crnog sjaja.
</t>
  </si>
  <si>
    <r>
      <t>Iskop kanala za polaganje vodovodne i kanalizacione cijevi . U cijenu uračunati eventualno miniranje i podupiranje.Sve komplet sa izbacivanjem materijala. Obračun po m</t>
    </r>
    <r>
      <rPr>
        <vertAlign val="superscript"/>
        <sz val="11"/>
        <rFont val="Times New Roman"/>
        <family val="1"/>
        <charset val="238"/>
      </rPr>
      <t>3</t>
    </r>
    <r>
      <rPr>
        <sz val="11"/>
        <rFont val="Times New Roman"/>
        <family val="1"/>
        <charset val="238"/>
      </rPr>
      <t xml:space="preserve"> iskopanog materijala u sraslom stanju.
</t>
    </r>
  </si>
  <si>
    <t xml:space="preserve">  -dim. 70x70x115 cm</t>
  </si>
  <si>
    <r>
      <rPr>
        <b/>
        <sz val="12"/>
        <rFont val="Arial"/>
        <family val="2"/>
        <charset val="238"/>
      </rPr>
      <t>1. FAZA</t>
    </r>
    <r>
      <rPr>
        <sz val="12"/>
        <rFont val="Arial"/>
        <family val="2"/>
        <charset val="238"/>
      </rPr>
      <t xml:space="preserve">  - OBALA I TRAVEL LIFT</t>
    </r>
  </si>
  <si>
    <r>
      <rPr>
        <b/>
        <sz val="12"/>
        <rFont val="Arial"/>
        <family val="2"/>
        <charset val="238"/>
      </rPr>
      <t>2.FAZA</t>
    </r>
    <r>
      <rPr>
        <sz val="12"/>
        <rFont val="Arial"/>
        <family val="2"/>
        <charset val="238"/>
      </rPr>
      <t xml:space="preserve"> -MANIPULATIVNI I SERVISNI PROSTOR, </t>
    </r>
  </si>
  <si>
    <t>SVEUKUPNA  REKAPITULACIJA 
ELEKTRIČNIH INSTALACIJA</t>
  </si>
  <si>
    <t xml:space="preserve">     SVEUKUPNA REKAPITUALACIJA - 1. FAZE</t>
  </si>
  <si>
    <t xml:space="preserve">    SVEUKUPNA REKAPITUALACIJA - 2. FAZE</t>
  </si>
  <si>
    <t xml:space="preserve">     SVEUKUPNA REKAPITUALACIJA - 3. FAZE</t>
  </si>
  <si>
    <t xml:space="preserve">  UKUPNO ( 1., 2. i 3. FAZA) :</t>
  </si>
  <si>
    <t>Izrada bušenih betonskih 'Benotto' pilota nazivnog promjera 800 mm (19 komada). Materijal kroz koji treba bušiti pilote su marinske naslage (morski pijesak, prah, mulj, dijelom nasipni kameni materijal - zamjena materijala prilikom izrade postojećeg obalnog zida) i matična stijena (vapnenci gornje krede). Troškove svih sredstava, potrebnih plovnih objekata i ronilaca za izvedbu ovih radova izvođač treba ukalkulirati u jediničnu cijenu.</t>
  </si>
  <si>
    <t>k.č. 10806/6  k.o. Zadar</t>
  </si>
  <si>
    <t xml:space="preserve"> k.č. 10806/6  k.o. Zadar</t>
  </si>
  <si>
    <t xml:space="preserve">• armatura  </t>
  </si>
  <si>
    <t>GRP okno  Ф1200mm</t>
  </si>
  <si>
    <t>k.č. 10806/6 k.o. Zadar</t>
  </si>
  <si>
    <t>GD 46/17</t>
  </si>
  <si>
    <t>AVII</t>
  </si>
  <si>
    <t>Montažni paneli</t>
  </si>
  <si>
    <t>Protupožarna stolarija</t>
  </si>
  <si>
    <t>Sekcijska vrata</t>
  </si>
  <si>
    <t>BIX</t>
  </si>
  <si>
    <t>BX</t>
  </si>
  <si>
    <t>BXI</t>
  </si>
  <si>
    <t>BXII</t>
  </si>
  <si>
    <t>Visokotlačni laminati / WC pregrade</t>
  </si>
  <si>
    <t>Sveukupna rekapitulacija</t>
  </si>
  <si>
    <t>INVESTITOR:</t>
  </si>
  <si>
    <t>Gaženička cesta 28a, 23 000 Zadar</t>
  </si>
  <si>
    <t>ZAHVAT U PROSTORU:</t>
  </si>
  <si>
    <t>REKONSTRUKCIJA POSTOJEĆE LUČKE INFRASTRUKTURE NA    PODRUČJU RIBARSKE LUKE UNUTAR OBUHVATA TTZ-GAŽENICA</t>
  </si>
  <si>
    <t>PROJEKTIRANI DIO:</t>
  </si>
  <si>
    <t>II. ETAPA - IZGRADNJA RIBARSKE LUKE</t>
  </si>
  <si>
    <t>3. FAZA - SKLADIŠTE I POMOĆNI PROSTORI</t>
  </si>
  <si>
    <t>LOKACIJA:</t>
  </si>
  <si>
    <t>Gaženica, 23 000 Zadar</t>
  </si>
  <si>
    <t>GLAVNI PROJEKTANT:</t>
  </si>
  <si>
    <t>BOGDAN MAROV, d.i.a.</t>
  </si>
  <si>
    <t>RIBARSKA LUKA GAŽENICA
3. FAZA - SKLADIŠTE I POMOĆNI PROSTORI</t>
  </si>
  <si>
    <t>TROŠKOVNIK RADOVA</t>
  </si>
  <si>
    <t>PROJEKTANTSKI URED:</t>
  </si>
  <si>
    <t>ARHITEKTONSKI STUDIO RENE d.o.o.</t>
  </si>
  <si>
    <t>Obala kneza Trpimira 36, 23 000 Zadar</t>
  </si>
  <si>
    <t>OIB: 26761529270</t>
  </si>
  <si>
    <t>ODGOVORNA OSOBA:</t>
  </si>
  <si>
    <t>RENATA ČOBRNIĆ, d.i.a.</t>
  </si>
  <si>
    <t>PROJEKTANT:</t>
  </si>
  <si>
    <t>PROJEKTANT SURADNIK:</t>
  </si>
  <si>
    <t>ANDREA PREDOVAN, mag.ing.arch.</t>
  </si>
  <si>
    <t>T.D.:</t>
  </si>
  <si>
    <t>0117-3</t>
  </si>
  <si>
    <t>RIBASKA LUKA GAŽENICA
3. FAZA - SKLADIŠTE I POMOĆNI PROSTORI</t>
  </si>
  <si>
    <t>TROŠKOVNIK GRAĐEVINSKIH I OBRTNIČKIH RADOVA</t>
  </si>
  <si>
    <t>str. br.</t>
  </si>
  <si>
    <t>•</t>
  </si>
  <si>
    <t>Nacrti, tehnički opis i ovaj  troškovnik čine cjelinu projekta.</t>
  </si>
  <si>
    <t>Izvođač je dužan proučiti sve prethodno navedene dijelove projekta te u slučaju nejasnoća ili uočenih nedostataka u projektu tražiti objašnjenje od projektanta, odnosno iznijeti svoje primjedbe.
Zahtjevi za produženjem roka, promjenom ugovorene cijene ili drugih uvjeta iz ugovora, postavljeni tijekom izvođenja radova koji bi kao razlog naveli nedostatak u projektu, neće se prihvatiti.</t>
  </si>
  <si>
    <t>Nepoznavanje crtanog dijela projekta i tehničkog opisa neće se prihvatiti kao razlog za povišenje jediničnih cijena ili greške u izvedbi.</t>
  </si>
  <si>
    <t>Izvođač je dužan pridržavati se svih važećih zakona i propisa, i to naročito Zakona o prostornom uređenju i Zakona o gradnji, Zakona o zaštiti na radu i Hrvatskih normi.</t>
  </si>
  <si>
    <t>Izvođač je prilikom uvođenja u posao dužan, u okviru ugovorene cijene, preuzeti građevnu česticu te obavijestiti nadležne službe o otvaranju gradilišta. Od tog trenutka pa do primopredaje zgrade izvođač je odgovoran za stvari i osobe koje se nalaze unutar gradilišta.</t>
  </si>
  <si>
    <t>Od ulaska na gradilište izvođač je obavezan voditi građevinski dnevnik u kojem bilježi opis radnih procesa i građevinsku knjigu u kojoj bilježi i dokumentira mjerenja, sve faze izvršenog posla prema stavkama troškovnika i projektu.</t>
  </si>
  <si>
    <t>Izvođač je dužan na gradilištu čuvati Građevinsku dozvolu, glavni i izvedbeni projekt i dati ih na uvid ovlaštenim inspekcijskim službama.</t>
  </si>
  <si>
    <t>Izvođač je dužan u okviru ugovorene cijene ugraditi propisani adekvatan i prema Hrvatskim normama atestiran materijal. Također, dužan je kod izrade konstrukcija, prema projektom određenom planu ispitivanja materijala, kontrolirati ugrađeni konstruktivni materijal.</t>
  </si>
  <si>
    <t>Za instalacijske sustave izvođač je dužan, u okviru ugovorene cijene, osim atesta o kvaliteti ugrađenih materijala dati i ateste za instalacijske sustave.</t>
  </si>
  <si>
    <t xml:space="preserve">Izvođač je u okviru ugovorene cijene dužan izvršiti koordinaciju radova svih kooperanata na način da omogući kontinuirano odvijanje posla i zaštitu već izvedenih radova.
Sva oštećenja nastala tokom gradnje otkloniti će izvođač o svom trošku. </t>
  </si>
  <si>
    <t>Izvođač je dužan, u okviru ugovorene cijene, osigurati gradilište od djelovanja više sile i krađe.</t>
  </si>
  <si>
    <t>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ugovorenu cijenu.</t>
  </si>
  <si>
    <t>Izvođač je dužan čistiti gradilište barem tri puta tijekom građenja, a na kraju treba izvesti sva fina čišćenja zidova, podova, vrata, prozora, stijena, stakala i dr., što se neće posebno opisivati u stavkama. Ukoliko se ta obaveza ne izvrši, naručitelj zadržava pravo da troškove čišćenja i odvoza odbije od iznosa ukupne vrijednosti radova po okončanom obračunu.</t>
  </si>
  <si>
    <t>Izvođač je dužan zajedno s nadzornim organom izraditi vremenski plan (gantogram) aktivnosti na gradilištu i njime odrediti dinamiku financiranja, dobave materijala i opreme i sl.</t>
  </si>
  <si>
    <t>Izvođač je dužan predati objekt očevidom u izvedbi prema projektu, ovom troškovniku i ovjerenim naknadnim promjenama od strane nadzornog inženjera, projektanta i predstavnika investitora.</t>
  </si>
  <si>
    <t>U slučaju većih šteta nastalih ne krivnjom graditelja objekta (ekstremne vremenske neprilike, namjerno uništavanje) izvođač treba hitno zatražiti očevid uz sudjelovanje nadzornog inžinjera, projektanta i predstavnika investitora.</t>
  </si>
  <si>
    <t>Široki iskop terena u tlu C kategorije prosječne dubine 25-50 cm. Iskop je strojni na projektiranu kotu. Eventualno nasipavanje terena kao posljedica netočnog i prevelikog iskopa neće se posebno obračunati nego će izvođač sam snositi troškove njegova izvođenja.
Iskop se deponira na gradsku deponiju udaljenu do 10 km ili na privremenu deponiju koju je omogućio investitor, a sve prema Pravilniku o građevnom otpadu i otpadu koji sarži azbest (NN69/2016). 
Obračun po m³ izvršenog iskopa u sraslom stanju.</t>
  </si>
  <si>
    <t>Iskop zemlje C kategorije (produbljivanje) za trakaste temelje, temeljne grede i temelje samce. Iskop je strojni na projektiranu kotu. Dubina iskopa je 10-14 cm. Iskop se deponira na gradsku deponiju udaljenu do 10 km ili na privremenu deponiju koju je omogućio investitor, a sve prema Pravilniku o građevnom otpadu i otpadu koji sarži azbest (NN69/2016).
Obračun po m³ izvršenog iskopa u sraslom stanju.</t>
  </si>
  <si>
    <r>
      <t xml:space="preserve">Planiranje i valjanje površine iskopa.
Neravnine zasjeći grajderom ili ručno, a udubine popuniti materijalom od kojeg je izveden nasip. </t>
    </r>
    <r>
      <rPr>
        <sz val="11"/>
        <rFont val="Arial"/>
        <family val="2"/>
      </rPr>
      <t xml:space="preserve">
</t>
    </r>
    <r>
      <rPr>
        <sz val="11"/>
        <rFont val="Arial Narrow"/>
        <family val="2"/>
        <charset val="238"/>
      </rPr>
      <t>Obračun po m</t>
    </r>
    <r>
      <rPr>
        <vertAlign val="superscript"/>
        <sz val="11"/>
        <rFont val="Arial Narrow"/>
        <family val="2"/>
        <charset val="238"/>
      </rPr>
      <t>2</t>
    </r>
    <r>
      <rPr>
        <sz val="11"/>
        <rFont val="Arial Narrow"/>
        <family val="2"/>
        <charset val="238"/>
      </rPr>
      <t xml:space="preserve"> izvedene posteljice.</t>
    </r>
  </si>
  <si>
    <t>Nasipavanje i izravnjavanje podloge  iskopa  mljevenom jalovinom (frakcije 0-63mm), u sloju prosječne debljine 20 cm, ispod tamponskog sloja, sa izravnanjem i nabijanjem do propisane zbijenosti minimalno Ms,min= 50 MN/m². Nasip se vrši strojnim putem do projektirane kote. 
Obračun po m² isplaniranog tla.</t>
  </si>
  <si>
    <t>Izrada nosivog sloja (tampona) od mehanički zbijenog drobljenog kamenog materijala na isplaniranu podlogu. Tampon (granulacije 0-63mm) izvesti u debljini od 20 cm. Materijal za izvedbu ovog sloja mora odgovarati važećim standardima. Traženi minimalni modul zbijenosti ispitan kružnom pločom Ø30 cm pri optimalnoj vlažnosti materijala iznosi Ms,min=80MN/m².
Stavka obuhvaća dobavu, transport, nasipavanje, planiranje i zbijanje materijala.
Obračun po m² ugrađenog i nabijenog materijala.</t>
  </si>
  <si>
    <r>
      <t>Napomena:</t>
    </r>
    <r>
      <rPr>
        <i/>
        <sz val="10"/>
        <rFont val="Arial Narrow"/>
        <family val="2"/>
        <charset val="238"/>
      </rPr>
      <t>U cijenu svake pojedine stavke uključen sav vanjski i unutarnji transport do mjesta ugradbe, dobava, ugradnja, njega i zaštita betona, svi prodori te sav potreban rad i materijal, koji osiguravaju kvalitetnu izvedbu.</t>
    </r>
  </si>
  <si>
    <t>Izvedba nermiranog podložnog betona ispod svih temelja betonom razreda tlačne čvrstoće C16/20. Debljina podloge je 10 cm. Površina podloge mora se zagladiti.</t>
  </si>
  <si>
    <t>III/02</t>
  </si>
  <si>
    <t>Betoniranje armiranobetonskih trakastih temelja, temeljnih greda i temelja samaca betonom razreda tlačne čvrstoće C30/37. Razred izloženosti XS1.
Prilikom izvođenja obratiti pozornost na položaj i dimenzije proboja i zasjeka za provođenje instalacija. Stavka uključuje izradu i postavu daščane oplate.</t>
  </si>
  <si>
    <t>• beton - trakasti temelji presjeka 40/40 cm</t>
  </si>
  <si>
    <t>• beton - trakasti temelji presjeka 70/50 cm</t>
  </si>
  <si>
    <t>• beton - trakasti temelji presjeka 85/50 cm</t>
  </si>
  <si>
    <t>• beton - temelji samci 150/200/50 cm</t>
  </si>
  <si>
    <t>• beton - temeljne grede presjeka 35/50 cm</t>
  </si>
  <si>
    <t>III/03</t>
  </si>
  <si>
    <t>Betoniranje armiranobetonske temeljne ploče pomoćne građevine betonom razreda tlačne čvrstoće C30/37. Debljina ploče je 30 cm. Razred izloženosti XS1.
Stavka uključuje izradu i postavu daščane oplate.</t>
  </si>
  <si>
    <t>III/04</t>
  </si>
  <si>
    <t>Betoniranje armiranobetonskih nadtemeljnih zidova debljine 20 cm betonom razreda tlačne čvrstoće C30/37. Visina nadtemeljnih zidova je 14 cm. Razred izloženosti XS1.
Prilikom izvođenja obratiti pozornost na položaj i dimenzije proboja i zasjeka za provođenje instalacija. Stavka uključuje izradu i postavu oplate.</t>
  </si>
  <si>
    <t>III/05</t>
  </si>
  <si>
    <t>Betoniranje armiranobetonske zakrivljene ljuske pomoćne građevine debljine 18 cm, betonom razreda tlačne čvrstoće C30/37. Razred izloženosti XS1 sa certificiranom difuzijom klorida ispod 8x10 -12 m2/s, s dodatkom za vodonepropusnost (VDP3-dopušteni prosječni prodor vode 15mm). Vodonepropusnost ispitivati prodorom vode pod tlakom prema normi HRN EN 12390-8 na po tri uzorka betona iz iste mješavine. Stavka uključuje izradu i postavu glatke oplate.</t>
  </si>
  <si>
    <t>• zakrivljena oplata</t>
  </si>
  <si>
    <t>III/06</t>
  </si>
  <si>
    <r>
      <t>Betoniranje armiranobetonskih nosivih zidova zajedničkih prostorija betonom razreda tlačne čvrstoće C30/37. Zidovi se izvode debljine 20 cm. Razred izloženosti XS1, sa certificiranom difuzijom klorida ispod 8x10 -12 m2/s, s dodatkom za vodonepropusnost (VDP3-dopušteni prosječni prodor vode 15mm). Vodonepropusnost ispitivati prodorom vode pod tlakom prema normi HRN EN 12390-8 na po tri uzorka betona iz iste mješavine.
Vanjske obodne zidove betonirati s dodatkom za vodonepropusnost, u visini 50 cm iznad hidroizolacije. Stavka uključuje izradu i postavu oplate.</t>
    </r>
    <r>
      <rPr>
        <b/>
        <sz val="11"/>
        <color theme="1"/>
        <rFont val="Arial Narrow"/>
        <family val="2"/>
        <charset val="238"/>
      </rPr>
      <t/>
    </r>
  </si>
  <si>
    <t>III/07</t>
  </si>
  <si>
    <r>
      <t>Betoniranje armiranobetonskih zidova i nadvoja pomoćne građevine betonom razreda tlačne čvrstoće C30/37. Zidovi se izvode debljine 20 cm i 16 cm, a nadvoj širine 30 cm. Vanjske obodne zidove betonirati s dodatkom za vodonepropusnost, u visini 50 cm iznad hidroizolacije. Stavka uključuje izradu i postavu oplate.</t>
    </r>
    <r>
      <rPr>
        <b/>
        <sz val="11"/>
        <color theme="1"/>
        <rFont val="Arial Narrow"/>
        <family val="2"/>
        <charset val="238"/>
      </rPr>
      <t/>
    </r>
  </si>
  <si>
    <t>III/08</t>
  </si>
  <si>
    <t>Betoniranje donje betonske podloge svih podovana tlu, betonom razreda tlačne čvrstoće C25/30. Debljina ploče je 10 cm. Podlogu završno zagladiti kao pripremu za postavu hidroizolacije.</t>
  </si>
  <si>
    <t>III/09</t>
  </si>
  <si>
    <t>Izvedba industrijskog poda (dilatirane armiranobetonske površine) debljine 20 cm u unutrašnjem prostoru skladišta i u vanjskom pojasu uz skladište, betonom razreda tlačne čvrstoće C30/37, maksimalne frakcije agregata 16 mm, s dodatcima u svrhu smanjenja brzine migracije klorida te dodatka aditiva za kompenzaciju skupljanja. Vodocementni faktor je max v/c=0,5, a min količina cementa je 320 kg/m3. 
Završna obrada podloge "helikopterom". Nakon stvrdnjavanja betona, podlogu je potrebno završno obraditi u svrhu zaštite od ulja i vodoupojnosti.</t>
  </si>
  <si>
    <t>Površinu je potrebno naknadno propilati na segmente cca 5x3 m. Širina dilatacijskih fuga je 6-10 mm, a dubina do 6 cm. Dilatacijske fuge je potrebno zapuniti epoksidom otpornim na soli.
Stavka obuhvaća sve prijevoze i prijenose te sav rad, opremu i materijal potreban za potpuno dovršenje stavke.</t>
  </si>
  <si>
    <t>• rubna oplata</t>
  </si>
  <si>
    <t>III/10</t>
  </si>
  <si>
    <t>Izvedba industrijskog poda (dilatirane armiranobetonske površine) u unutrašnjem prostoru i u vanjskom pojasu uz građevine sa zajedničkim prostorijama, betonom razreda tlačne čvrstoće C30/37.
Završna obrada podloge "helikopterom". Nakon stvrdnjavanja betona, podlogu je potrebno završno obraditi u svrhu zaštite od ulja i vodoupojnosti.
Površinu je potrebno naknadno propilati. Širina dilatacijskih fuga je 6-10 mm, a dubina do 6 cm. Dilatacijske fuge je potrebno zapuniti epoksidom otpornim na soli.
Stavka obuhvaća sve prijevoze i prijenose te sav rad, opremu i materijal potreban za potpuno dovršenje stavke.</t>
  </si>
  <si>
    <t>III/11</t>
  </si>
  <si>
    <t>Betoniranje armiranobetonske monolitne ploče građevine sa zajedničkim prostorijama betonom razreda tlačne čvrstoće C30/37. Debljina ploče je 18 cm. Ploča se izvodi s nagibom 1% i prepustom u dužini 1,50 m na tri strane. Stavka uključuje izradu i postavu glatke oplate te podupiranje do visine 2,75 m.</t>
  </si>
  <si>
    <t>III/12</t>
  </si>
  <si>
    <t>Betoniranje zuba za završetak slojeva krova u širini 15 cm duž svih rubova armiranobetonske ploče zajedničkih prostorija, betonom razreda tlačne čvrstoće C30/37 i razreda izloženosti XC1. Visina zuba je 7 cm. Stavka uključuje izradu i postavu glatke oplate.</t>
  </si>
  <si>
    <t>III/13</t>
  </si>
  <si>
    <t>Betoniranje nearmiranog betonskog praga ispod ulaznih vrata i staklenih stijena građevine sa zajedničkim prostorijama, betonom razreda tlačne čvrstoće C16/20. Visina praga je 15 cm. Stavka uključuje izradu i postavu daščane oplate.</t>
  </si>
  <si>
    <t>III/14</t>
  </si>
  <si>
    <t>Izvedba cementnog estriha na podovima zajedničkih prostorija i krovu. Debljina estriha je 6 cm. Estrih armirati vlaknima na bazi polipropilena. Gornju površinu u potpunosti zagladiti.</t>
  </si>
  <si>
    <t>III/15</t>
  </si>
  <si>
    <t xml:space="preserve">• &lt; Ø 12 </t>
  </si>
  <si>
    <t xml:space="preserve">• &gt; Ø 12 </t>
  </si>
  <si>
    <r>
      <t>Napomena:</t>
    </r>
    <r>
      <rPr>
        <i/>
        <sz val="10"/>
        <rFont val="Arial Narrow"/>
        <family val="2"/>
        <charset val="238"/>
      </rPr>
      <t xml:space="preserve"> U cijenu svake pojedine stavke uključen sav vanjski i unutarnji transport do mjesta ugradbe te sav potreban rad i materijal, uključujući eventualne radne platforme i privremene konstrukcije, koji osiguravaju kvalitetnu izvedbu.</t>
    </r>
  </si>
  <si>
    <t>Žbukanje unutarnjih armiranobetonskih zidova gips-vapnenom žbukom. 
Stavka uključuje sve potrebne predradnje na pripremi zida.
Sve radove izvesti prema uputama proizvođača.
Obračun po m² gotovog, fino ožbukanog zida.</t>
  </si>
  <si>
    <r>
      <t xml:space="preserve">Žbukanje unutarnjih armiranobetonskih stropova gips-vapnenom žbukom. 
Opis u svemu kao </t>
    </r>
    <r>
      <rPr>
        <b/>
        <sz val="11"/>
        <color theme="1"/>
        <rFont val="Arial Narrow"/>
        <family val="2"/>
        <charset val="238"/>
      </rPr>
      <t>IV/09</t>
    </r>
  </si>
  <si>
    <r>
      <t>Napomena:</t>
    </r>
    <r>
      <rPr>
        <i/>
        <sz val="10"/>
        <rFont val="Arial Narrow"/>
        <family val="2"/>
        <charset val="238"/>
      </rPr>
      <t xml:space="preserve"> U cijenu svake pojedine stavke uključen sav vanjski i unutarnji transport do mjesta ugradbe te sav potreban rad i materijal koji osiguravaju kvalitetnu izvedbu. Sve radove izvesti prema uputama proizvođača i propisanoj potrošnji.</t>
    </r>
  </si>
  <si>
    <t>Izvedba hidroizolacije na mjestu prekida betoniranja armiranobetonskih zidova (spoj nadtemeljnih zidova i zidova prizemlja). Površinu zida očistiti od zemlje, ostataka cementa, prašine, ulja, masti i svih nečistoća koje umanjuju prianjanje.
Hidroizolaciju izvesti dvokomponentnim polimercementnim premazom u dva sloja. Razvijena širina hidroizolacije spoja je 60 cm.
Stavka uključuje sav materijal i rad potreban za kvalitetnu izvedbu.
Obračun po m² izvedene hidroizolacije.</t>
  </si>
  <si>
    <t>V/02</t>
  </si>
  <si>
    <t>Izvedba horizontalne hidroizolacije podova na tlu. Podnu površinu (betonsku podlogu i armiranobetonsku ploču) očistiti od zemlje, ostataka cementa, prašine, ulja, masti i svih nečistoća koje umanjuju prianjanje.
Hidroizolaciju čine hladni bitumenski premaz koji se nanosti na prethodno pripremljenu površinu te bitumenske trake koje se postavljaju u dva sloja i vare za podlogu i na preklopima. Hidroizolaciju uzdignuti vertikalno uz zidove u visini 10 cm.
Stavka uključuje obradu svih spojeva s vertikalnim plohama, proboja, zasjeka, kanala i sl. kako bi se gotov, od prodora vode ili vlage siguran, izoliran pod predao investitoru.  
Obračun po m² izvedene hidroizolacije.</t>
  </si>
  <si>
    <t>V/03</t>
  </si>
  <si>
    <r>
      <t xml:space="preserve">Izvedba hidroizolacije krova na armiranobetonskoj ploči. Hidroizolaciju uzdignuti vertikalno uz zub ploče u visini 7 cm i završiti je na vanjskom rubu zuba.
Opis u svemu kao </t>
    </r>
    <r>
      <rPr>
        <b/>
        <sz val="11"/>
        <color theme="1"/>
        <rFont val="Arial Narrow"/>
        <family val="2"/>
        <charset val="238"/>
      </rPr>
      <t>V/01</t>
    </r>
  </si>
  <si>
    <t>V/04</t>
  </si>
  <si>
    <t>Izvedba vertikalne hidroizolacije nadtemeljnih zidova, bočnih stranica armiranobetonske podne ploče skladišta i pomoćne građevine te pragova. Površinu očistiti od zemlje, ostataka cementa, prašine, ulja, masti i svih nečistoća koje umanjuju prianjanje.
Hidroizolaciju čine hladni bitumenski premaz koji se nanosti na prethodno pripremljenu površinu te bitumenske trake koje se postavljaju u dva sloja i vare za podlogu i na preklopima. Izvesti preklop s horizontalnom bitumenskom hidroizolacijom poda. Razvijena širina hidroizolacije je 35-60 cm.
Stavka uključuje obradu svih proboja, zasjeka, kanala i sl. kako bi se gotov, od prodora vode ili vlage siguran, izoliran zid predao investitoru.  
Obračun po m² izvedene hidroizolacije.</t>
  </si>
  <si>
    <t>V/05</t>
  </si>
  <si>
    <t xml:space="preserve">Izvedba hidroizolacije krova građevine sa zajedničkim prostorijama i gornje plohe zakrivljene ljuske pomoćne građevine. Hidroizolaciju izvesti UV stabilnim dvokomponentnim polimer-cementnim hidroizolacijskim premazom u dva sloja d=2 mm  koji se nanosi na suhu, čvrstu, ravnu i prethodno pripremljenu podlogu.
</t>
  </si>
  <si>
    <t>V/06</t>
  </si>
  <si>
    <t>Impregnacija vanjskih armiranobetonskih zidova pomoćne građevine vodoodbojnim premazom visoke postojanosti na alkalije.
Premaz se nanosi na suhu, čvrstu, ravnu i prethodno pripremljenu podlogu.</t>
  </si>
  <si>
    <t>V/07</t>
  </si>
  <si>
    <t>Izvedba hidroizolacije podova u sanitarijama dvokomponentnim polimer-cementnim hidroizolacijskim premazom u dva sloja d=2 mm koji se nanosi na suhu, čvrstu, ravnu i prethodno pripremljenu podlogu.
Hidroizolaciju uzdignuti uz zidove u visini min. 10 cm, a prijelaze iz horizontale u vertikalu i prodore kroz hidroizolaciju ojačati upotrebom specijalne trake koja se dodatno premazuje slojem premaza.</t>
  </si>
  <si>
    <t>V/08</t>
  </si>
  <si>
    <t>Izvedba hidroizolacije zidova u sanitarijama u zoni tuš-kabina polimer-cementnim hidroizolacijskim premazom. Premaz se nanosi u visini 210 cm od sloja estriha u dva sloja d=2 mm koji se nanose na suhu, čvrstu i ravnu podlogu. 
Izvesti preklop s horizontalnom hidroizolacijom poda u širini min. 10 cm. Prodore kroz hidroizolaciju ojačati upotrebom specijalne trake koja se dodatno premazuje slojem premaza.</t>
  </si>
  <si>
    <t>V/09</t>
  </si>
  <si>
    <t>Dobava i postava termoizolacijskih ploča od ekspandiranog  polistirena d=8 cm na podove na tlu zajedničkih prostorija. Stavka uključuje i PE foliju koja se ugrađuje na polistiren radi odvajanja od estriha.</t>
  </si>
  <si>
    <t>V/10</t>
  </si>
  <si>
    <t xml:space="preserve">Izrada, dobava i montaža nosive čelične konstrukcije skladišta. Tlocrtne dimenzije konstrukcije su 60,20 m x 15,20 m, a maksimalna visina konstrukcije je 7,41 m. 
Nosiva konstrukcija sastoji se od trinaest poprečnih okvira međusobno povezanih krovnim i fasadnim elementima te vjetrovnim spregovima. Okviri se postavljaju na osnom razmaku 5,00 m. Okviri se izvode od sastavljenih limenih I nosača,promjenjivog poprečnog presjeka po visini/dužini elementa te su konstruktivnog sustava trozglobnog okvira.Pojasnice su čelične ploče debljine 14 mm te su jednolike širine duž elementa (240 mm) dok je hrbat debljine 10 mm i promjenjive dužine.  Ojačanja nosača se izvode zavarivanjem čeličnih ploča na projektom predviđenim mjestima. Okviri su zglobno pričvršćeni za armiranobetonske temelje konstruktivnim šipkama Ø22.  Predviđeno je sastavljanje okvira iz 3 sklopa pri čemu se nastavak/priključak sklopa na razini grede izvodi vijčano s četiri vijka M27, k.v 10.9. Čelični okvir te sav spojni materijal za prihvat okvira i zavari se izvode od čelika S275 J0 (HRN EN 10025-2).                                                      </t>
  </si>
  <si>
    <t>Svi elementi se antikorozivno štite toplim cinčanjem te se premazuju PP premazom otpornosti R30. Boja prema izboru projektanta.</t>
  </si>
  <si>
    <t>U cijenu su uračunati svi spojni limovi kao i sidrene pločice sa vijcima i njihova montaža podlijevanjem.
U cijenu je uračunata geodetska kontrola mjera prije izvedbe čelične konstrukcije kao i za vrijeme montaže, te snimka izvedenog stanja.  
U cijenu su uračunate i sve prateće radnje kao što su korištenje dizalice, postavljanje pomične skele i ostale neophodne prateće radnje ovisne o tehnologiji izvođenja.</t>
  </si>
  <si>
    <t>• limovi #14 mm</t>
  </si>
  <si>
    <t>• limovi #10 mm</t>
  </si>
  <si>
    <t>VI/02</t>
  </si>
  <si>
    <t>Izrada, dobava i montaža sekundarnih čeličnih elemenata vjetrovnih spregova i nosača fasade.  Dijagonale vertikalnih spregova se izvode od čeličnih okruglih profila Ø 36 (iz čelika S275JR), a horizontalni spregovi kao dijagonale CHS 114,3x4 i kao horizontale/vertikale CHS 139,7x4, kvalitete čelika S235J0.
Za pričvršćenje fasadnih panela predviđena je izvedba sekundarne konstrukcije na uzdužnim i zabatnim stranama skladišta. Na uzdužnim fasadama sekundarni stupovi su postavljeni po jedan između stupova poprečnih okvira. Izvode se iz CHS 127,0x4 na koji se zavaruju dvije međusobno okomite ploče (T presjeka) debljine 5 mm na koje se direktno pričvršćuju fasadni paneli. Sekundarni stupovi su pričvršćeni na uzdužne grede RHS 200x80x6(5). Zabatna potkonstrukcija se izvodi kao roštiljna konstrukcija izvedena iz stupova kombinirano IPE240 i IPE300 te horizontalne grede RHS 200x80x5.</t>
  </si>
  <si>
    <t>Svi sekundarni elementi konstrukcije se izvode od čelika S235 J0, odnosno S235 J0H za hladno dogotovljene čelike (EN 10219-1). Svi elementi se antikorozivno štite toplim cinčanjem te se premazuju PP premazom otpornosti R30 (osim greda CHS 139,7x4 koje imaju potrebnu vatrotpornost). Boja prema izboru projektanta.</t>
  </si>
  <si>
    <t>A) UZDUŽNA FASADA</t>
  </si>
  <si>
    <t>• stupovi CHS127*4 s navarenim pločama debljine 5mm</t>
  </si>
  <si>
    <t>• uzdužna greda RHS200*80*6</t>
  </si>
  <si>
    <t>• zdužna greda RHS200*80*5</t>
  </si>
  <si>
    <r>
      <t xml:space="preserve">• </t>
    </r>
    <r>
      <rPr>
        <sz val="11"/>
        <color rgb="FF000000"/>
        <rFont val="Calibri"/>
        <family val="2"/>
        <charset val="238"/>
      </rPr>
      <t>Ø</t>
    </r>
    <r>
      <rPr>
        <sz val="11"/>
        <color rgb="FF000000"/>
        <rFont val="Arial Narrow"/>
        <family val="2"/>
        <charset val="238"/>
      </rPr>
      <t>36</t>
    </r>
  </si>
  <si>
    <t>B) ZABATNA KONSTRUKCIJA</t>
  </si>
  <si>
    <t>• IPE 240</t>
  </si>
  <si>
    <t>• IPE330</t>
  </si>
  <si>
    <t>• RHS 200*80*5</t>
  </si>
  <si>
    <t>C) KROVNI SPREGOVI</t>
  </si>
  <si>
    <t>• CHS139.7*3</t>
  </si>
  <si>
    <t>• CHS114.3*4</t>
  </si>
  <si>
    <t xml:space="preserve">AVII/ </t>
  </si>
  <si>
    <t>VII/01</t>
  </si>
  <si>
    <t>Trokratno grubo čišćenje građevine u svim fazama građenja s odvozom šute i otpadaka.</t>
  </si>
  <si>
    <t>VII/02</t>
  </si>
  <si>
    <t>Fino čišćenje i pranje svih podova i keramičarskih opločenja, svih sanitarnih uređaja, svih staklenih površina, prozora, vrata i slično kako bi se građevina u urednom stanju i spremna za korištenje predala investitoru.</t>
  </si>
  <si>
    <t>MONTAŽNI PANELI</t>
  </si>
  <si>
    <r>
      <t>Napomena:</t>
    </r>
    <r>
      <rPr>
        <i/>
        <sz val="10"/>
        <rFont val="Arial Narrow"/>
        <family val="2"/>
        <charset val="238"/>
      </rPr>
      <t xml:space="preserve"> U cijenu svake pojedine stavke uključen sav vanjski i unutarnji transport do mjesta ugradbe te sav potreban rad i materijal koji osiguravaju kvalitetnu izvedbu.Obavezna je primjena svih uputa za montažu propisanih od strane proizvođača</t>
    </r>
  </si>
  <si>
    <t>Dobava i montaža fasadnog izolacijskog panela s vidljivim spojem, dvostruke hidro-termičke brtve na spoju, s vanjskim limom debljine 0,6 mm i unutarnjim debljine 0,4 mm. Širina panela 1000 mm.
Toplinska provodljivost izolacijske jezgre λ = 0,022 W/mK i koeficijent prolaska topline U = 0,23 W/m2K. Izolacijska jezgra je negorivi poliizocijanurat debljine 100 mm. Ral boja lima panela po izboru projektanta.
Vatrootpornost panela E30/EI15/EW30, a reakcija na požar B s1 d0.
Panel je s obje strane zaštićen sa PVC folijom, koja se u montaži odstranjuje. Paneli se na fasadu postavljaju horizontalno, a pričvršćuju se vijčano za čeličnu potkonstrukciju. Obavezna primjena svih propisanih uputa za montažu od strane proizvođača.
Tehničke karakteristike panela potrebno je dokazati ovjerenom tvorničkom izjavom o svojstvima te certifikatom o stalnosti svojstava izdanim od akreditirane EU certifikacijske kuće. Priložiti garanciju na vatrootpornost, statiku i termičku izolaciju u trajanju od 25 godina.</t>
  </si>
  <si>
    <t xml:space="preserve">U stavku uključen sav originalni spojni, brtveni i pričvrsni materijal.
Obračun po m² ugrađenih panela. </t>
  </si>
  <si>
    <t>Dobava i montaža fasadnog izolacijskog panela s vanjskim limom debljine 0,6 mm, poliesterska boja debljine 25 my. Širina panela 1000 mm.
Koeficijent prolaska topline U = 0,29 W/m2K s uračunatim gubicima na spojevima panela.
Izolacijska jezgra iz konstrukcijske negorive lamelirane mineralne vune razreda A1 debljine 150 mm. Ral boja lima panela po izboru projektanta.
Vatrootpornost panela E120/EW120/EI120, a reakcija na požar A2 si d0.
Panel je s obje strane zaštićen sa PVC folijom, koja se u montaži odstranjuje. Paneli se na fasadu postavljaju horizontalno, a pričvršćuju se vijčano za čeličnu potkonstrukciju. Obavezna primjena svih propisanih uputa za montažu od strane proizvođača.
Tehničke karakteristike panela potrebno je dokazati ovjerenom tvorničkom izjavom o svojstvima te certifikatom o stalnosti svojstava izdanim od akreditirane EU certifikacijske kuće.
U stavku uključen sav originalni Kingspan spojni, brtveni i pričvrsni materijal.
Obračun po m² ugrađenih panela.</t>
  </si>
  <si>
    <t>Dobava i montaža visokovalnog kompozitnog termoizolacijskog panela za ravne krovove, sastavljen od visokovalnog unutarnjeg lima debljine 0,9 mm i sa vanjske strane tvornički apliciranom PVC hidroizolacijskom membranom 1,2 mm. Širina panela 1000 mm.
Koeficijent prolaska topline U = 0,19 W/m2K. Izolacijska jezgra je negorivi poliizocijanurat , na tanjem dijelu debljine 100 mm. Ukupna debljina panela je 21 cm. Na bočnom spoju tvornički aplicirana antikondenzacijska traka od standardne PE mase. Boja lima panela RAL 9002. Vatrootpornost panela REI30.</t>
  </si>
  <si>
    <t xml:space="preserve">Paneli se na krov postavljaju horizontalno i pričvršćuju se vijcima direktno na nosive čelične okvire skladišta.Priložiti certifikat svih tehničkih karakteristika panela. Priložiti garanciju na vatrootpornost, statiku i termičku izolaciju u trajanju od 25 godina.
U stavku uključen sav originalni spojni i pričvrsni materijal, brtve i podlošci.
Obračun po m² ugrađenih panela. </t>
  </si>
  <si>
    <t xml:space="preserve">Dobava i montaža ventilacijskih rešetki u gornjem pojasu uzdužnih fasada. Ventilacijske rešetke se sastoje od okvira i rebara od savijenog pocinčanog čeličnog lima d=0,6 mm, u završnoj obradi i tonu kojii odgovara boji fasadnih panela. Visina ventilacijskih rešetki je 60 cm, a širina 10 cm. Postavljaju se između nosivih čeličnih okvira i bočno učvršćuju vijcima.
U stavku uključen sav originalni spojni i pričvrsni materijal, brtve i podlošci.
Obračun po m² ugrađenih panela. </t>
  </si>
  <si>
    <t>Dobava i postava skrivenog oluka od gotovih izolacijskih panela s limom debljine 0,6 mm. Oluk je L oblika, razvijene širine 45 cm. Izolacijska jezgra je negorivi poliizocijanurat debljine 5 cm. Ral boja lima panela usklađena s bojom krovnih panela. 
Oluk se učvršćuje vijčano na nosivu čeličnu konstrukciju i dodatno pomoću konzolnih nosača na fasadne panele te se presvlači PVC hidroizolacijskom membranom 1,2 mm koja se ugrađuje s preklopom preko PVC membrane krovnih panela.
Stavka uključuje obradu svih spojeva s krovnim panelima te sav rad i materijal koji osiguravaju kvalitetnu izvedbu.</t>
  </si>
  <si>
    <t>MONTAŽNI PANELI - UKUPNO</t>
  </si>
  <si>
    <r>
      <t>Napomena:</t>
    </r>
    <r>
      <rPr>
        <i/>
        <sz val="10"/>
        <rFont val="Arial Narrow"/>
        <family val="2"/>
        <charset val="238"/>
      </rPr>
      <t xml:space="preserve"> U cijenu svake pojedine stavke uključen sav vanjski i unutarnji transport do mjesta ugradbe te sav potreban rad i materijal koji osiguravaju kvalitetnu izvedbu.</t>
    </r>
  </si>
  <si>
    <r>
      <t xml:space="preserve">Izrada, dobava i postava opšava sljemena krova. Opšav se izvodi od pocinčanog lima d=0,6 mm, razvijene širine 30 cm. Završnu obradu i boju lima uskladiti s limom fasadnih panela. Sve izvesti prema uputama proizvođača. Stavka uključuje sav potrebni spojni i pričvrsni materijal.
</t>
    </r>
    <r>
      <rPr>
        <b/>
        <sz val="11"/>
        <rFont val="Arial Narrow"/>
        <family val="2"/>
        <charset val="238"/>
      </rPr>
      <t xml:space="preserve">Napomena: </t>
    </r>
    <r>
      <rPr>
        <sz val="11"/>
        <rFont val="Arial Narrow"/>
        <family val="2"/>
        <charset val="238"/>
      </rPr>
      <t>Za opšav koristiti tipski element od istog dobavljača kao i za fasadne panele.</t>
    </r>
  </si>
  <si>
    <r>
      <t>Izrada, dobava i postava opšava krovnog parapeta (vijenca). Opšav se izvodi od pocinčanog lima d=0,6 mm, razvijene širine 55 cm.
Opis u svemu kao</t>
    </r>
    <r>
      <rPr>
        <b/>
        <sz val="11"/>
        <rFont val="Arial Narrow"/>
        <family val="2"/>
        <charset val="238"/>
      </rPr>
      <t xml:space="preserve"> II/01</t>
    </r>
  </si>
  <si>
    <r>
      <t xml:space="preserve">Izrada, dobava i postava opšava spoja fasadnih i krovnih panela na zabatu. Opšav se izvodi od pocinčanog lima d=0,6 mm, razvijene širine 60 cm.  
Opis u svemu kao </t>
    </r>
    <r>
      <rPr>
        <b/>
        <sz val="11"/>
        <rFont val="Arial Narrow"/>
        <family val="2"/>
        <charset val="238"/>
      </rPr>
      <t>II/01</t>
    </r>
  </si>
  <si>
    <r>
      <t>Izrada, dobava i postava opšava uglova na spoju fasadnih panela. Opšav se izvodi od pocinčanog lima d=0,6 mm, razvijene širine 41 cm. 
Opis u svemu kao</t>
    </r>
    <r>
      <rPr>
        <b/>
        <sz val="11"/>
        <rFont val="Arial Narrow"/>
        <family val="2"/>
        <charset val="238"/>
      </rPr>
      <t xml:space="preserve"> II/01</t>
    </r>
  </si>
  <si>
    <r>
      <t xml:space="preserve">Izrada, dobava i postava gornjeg i donjeg opšava ventilacijskih rešetki. Opšav se izvodi od pocinčanog lima d=0,6 mm. Razvijena širina lima je 20 cm, a donjeg 13 cm.
Opis u svemu kao </t>
    </r>
    <r>
      <rPr>
        <b/>
        <sz val="11"/>
        <rFont val="Arial Narrow"/>
        <family val="2"/>
        <charset val="238"/>
      </rPr>
      <t>II/01</t>
    </r>
  </si>
  <si>
    <r>
      <t xml:space="preserve">Izrada, dobava i postava vertikalnog opšava na spojevima fasadnih panela. Opšav se izvodi od pocinčanog lima d=0,6 mm. Razvijena širina lima je 35 cm. Opšav je na zabatnim zidovima postavlja s unutarnje i vanjske strane, a na uzdužnim fasadama s unutarnje strane.
Opis u svemu kao </t>
    </r>
    <r>
      <rPr>
        <b/>
        <sz val="11"/>
        <rFont val="Arial Narrow"/>
        <family val="2"/>
        <charset val="238"/>
      </rPr>
      <t>II/01</t>
    </r>
  </si>
  <si>
    <r>
      <t xml:space="preserve">Izrada, dobava i postava opšava na spojevima fasadnih panela i poda na tlu. Opšav se izvodi od pocinčanog lima d=0,6 mm. Razvijena širina lima je 15 cm. Opšav se postavlja s unutarnje i vanjske strane panela.
Opis u svemu kao </t>
    </r>
    <r>
      <rPr>
        <b/>
        <sz val="11"/>
        <rFont val="Arial Narrow"/>
        <family val="2"/>
        <charset val="238"/>
      </rPr>
      <t>II/01</t>
    </r>
  </si>
  <si>
    <r>
      <t xml:space="preserve">Izrada, dobava i postava opšava oko sekcijskih vrata skladišta. Opšav se izvodi od pocinčanog lima d=0,6 mm. Razvijena širina lima je 20 cm.
Opis u svemu kao </t>
    </r>
    <r>
      <rPr>
        <b/>
        <sz val="11"/>
        <rFont val="Arial Narrow"/>
        <family val="2"/>
        <charset val="238"/>
      </rPr>
      <t>II/01</t>
    </r>
  </si>
  <si>
    <t>II/09</t>
  </si>
  <si>
    <t>Izrada, dobava i postava cijevi za odvod oborinskih voda iz skrivenog oluka u kišne vertikale. Cijev izvesti iz pocinčanog lima d=0,6 mm s koljenom prema dolje, odnosno prema vertikali. Ukupna dužina cijevi 50 cm, a razvijena širina 35 cm.
Stavka uključuje sav potrebni spojni i pričvrsni materijal.</t>
  </si>
  <si>
    <t>Izrada, dobava i postava fasadne obloge od niskovalnog valovitog perforiranog aluminijskog lima d=1,00 mm na vanjske zidove građevine sa zajedničkim prostorijama i pomoćne zgrade. Ploče valovitog lima se pričvršćuju na potkonstrukciju od vruće cinčanih čeličnih profila 50x20x3 mm sidrenih u armiranobetonske zidove. Visina vala 3 cm.
Postotak perforacije i boja obloge po izboru projektanta. Sve izvesti prema uputama proizvođača.
U cijenu stavke uključen sav vanjski i unutarnji transport do mjesta ugradbe te sav potreban rad i materijal koji osiguravaju kvalitetnu izvedbu.</t>
  </si>
  <si>
    <t>Izrada, dobava i postava krovne ograde od niskovalnog valovitog perforiranog aluminijskog lima d=1,00 mm. Ploče valovitog lima se pričvršćuju na potkonstrukciju od vruće cinčanih čeličnih profila 50x20x3 mm sidrenih u armiranobetonsku ploču građevine sa zajedničkim prostorijama. Visina vala 3 cm.
Postotak perforacije i boja obloge po izboru projektanta. Sve izvesti prema uputama proizvođača.
U cijenu stavke uključen sav vanjski i unutarnji transport do mjesta ugradbe te sav potreban rad i materijal koji osiguravaju kvalitetnu izvedbu.</t>
  </si>
  <si>
    <t>Izrada, dobava i montaža pregradne čelične konstrukcije unutar skladišta. 
Pregradna se konstrukcija postavlja poprečno u punoj visini prostora, u osi nosivih okvira. Sastoji se od nosivih čeličnih stupova dimenzija 90x50x3,2 mm i ispune od armaturne mreže. Nosivi stupovi pregrade se postavljaju na osnom razmaku od 1,87 m te se sidre dolje u armiranobetonski pod i gore vijcima pričvršćuju za nosivi čelični okvir. Ispuna se za stupove pričvršćuje pomoću pokrivne čelične pločice i vijaka. Svi elementi (stupovi i ispuna) se antikorozivno štite vrućim cinčanjem.</t>
  </si>
  <si>
    <t>• stupovi 90x50x3,2</t>
  </si>
  <si>
    <t xml:space="preserve">• armaturna mreža </t>
  </si>
  <si>
    <t>Izrada, dobava i postava vertikalnih olučnih cijevi koje se izrađuju iz CHS 127,0x2,3. Dužina cijevi je 7,10 m. Na vrh svake cijevi se vari lonac za prihvat kišnice okvirnih dimenzija 25x25x25 cm od pocinčanog čeličnog lima d=3 mm. Sveukupno na skladištu se postavlja 8 vertikalnih cijevi s loncem. Oluk se postavlja ispred cijevastih profila sekundarne konstrukcije na fasadi i za njih pričvršćuje obujmicama iz pocinčanih plosnih čeličnih profila.
Cijevi se antikorozivno štite toplim cinčanjem. Boja prema izboru projektanta.</t>
  </si>
  <si>
    <t>Izrada, dobava i postava samonosive zaštitne obloge za hidrante postavljene na uzdužne fasade skladišta. Zaštitna obloga se izrađuje iz pocinčanog čeličnog lima d=5 mm završne obrade i boje u skladu s limom fasadnih panela. Oblogu izvesti s otvorom u zoni hidrantskog ormarića radi mogućnosti pristupa hidrantu. Sveukupne dimenzije obloge su 80x160x20 cm (š x v x d). Obloga se sidri u betonski pod ispred skladišta.
Stavka uključuje sav potrebni spojni i pričvrsni materijal.</t>
  </si>
  <si>
    <r>
      <t>Napomena:</t>
    </r>
    <r>
      <rPr>
        <i/>
        <sz val="10"/>
        <rFont val="Arial Narrow"/>
        <family val="2"/>
        <charset val="238"/>
      </rPr>
      <t xml:space="preserve"> U cijenu svake pojedine stavke uključen sav vanjski i unutarnji transport do mjesta ugradbe te sav potreban rad i materijal koji osiguravaju kvalitetnu izvedbu. Stolarija se na gradilište doprema završno obrađena i spremna za ugradnju. Prije početka radova izvođač je obavezan na gradilištu prekontrolirati mjere izvedenog stanja i tome prilagoditi sve sheme i stavke.</t>
    </r>
  </si>
  <si>
    <t>Izrada, dobava i montaža višedjelne staklene stijene u građevinskom otvoru 478x60 cm. Stijena se sastoji od pet polja, od čega su tri fiksna i dva s otklopnim prozorom 90x50 cm.
Stijena je izrađena od tipskih aluminijskih profila s prekinutim toplinskim mostom. Ugradnja stijene je suha, u armiranobetonskom zidu. Završna obrada plastificiranjem u boji po odabiru projektanta.
Krilo prozora ostakljeno je trostrukim IZO staklom punjenim inertnim plinom. Ukupna toplinska provodljivost je Uw≈0.9 W/m²K.
Stavka uključuje dobavu svog potrebnog materijala (okova, brava, kvaka...) i sve radove koji osiguravaju kvalitetnu izvedbu i nesmetano funkcioniranje prozora. U stavku su uključene i dobava i postava aluminijske prozorske klupčice i hidroizolacijske folije koja priječi prolazak vode ispod prozorske klupčice.</t>
  </si>
  <si>
    <r>
      <t xml:space="preserve">Izrada, dobava i montaža višedjelne staklene stijene u građevinskom otvoru 370x220 cm. Stijena se sastoji od tri polja, od čega su dva fiksna i jedno s otklopno-zaokretnim prozorom 100x220 cm.
Opis u svemu kao </t>
    </r>
    <r>
      <rPr>
        <b/>
        <sz val="11"/>
        <rFont val="Arial Narrow"/>
        <family val="2"/>
        <charset val="238"/>
      </rPr>
      <t>IV/01</t>
    </r>
  </si>
  <si>
    <r>
      <t xml:space="preserve">Izrada, dobava i montaža višedjelne staklene stijene u građevinskom otvoru 300x220 cm. Stijena se sastoji od tri polja, od čega je jedno fiksno i dva sa zaokretnim vratima 81x220 cm (jedna lijeva i jedna desna).
Vratno krilo je toplinski izoliran puni panel obostrano obložen aluminijskim pločama, dok je fiksno polje ostakljeno mliječnim staklom.
Opis u svemu kao </t>
    </r>
    <r>
      <rPr>
        <b/>
        <sz val="11"/>
        <rFont val="Arial Narrow"/>
        <family val="2"/>
        <charset val="238"/>
      </rPr>
      <t>IV/01</t>
    </r>
  </si>
  <si>
    <r>
      <t xml:space="preserve">Izrada, dobava i montaža jednokrilnih, ostakljenih, zaokretnih ulaznih vrata s fiksnim bočnim ostakljenjem, u građevinskom otvoru 140x220 cm. Vrata su lijeva, dimenzija 91x220 cm.
Opis u svemu kao </t>
    </r>
    <r>
      <rPr>
        <b/>
        <sz val="11"/>
        <rFont val="Arial Narrow"/>
        <family val="2"/>
        <charset val="238"/>
      </rPr>
      <t>IV/01</t>
    </r>
  </si>
  <si>
    <t>Izrada, dobava i montaža trokrilne klizne stijene prostorije ledomata, u građevinskom otvoru 300x220 cm.
Stijena je izrađena od tipskih aluminijskih profila bez prekida toplinskog mosta. Ugradnja stijene je suha, u armiranobetonskom zidu. Završna obrada plastificiranjem u boji po odabiru projektanta.
Krilo stijene je puni panel obostrano obložen aluminijskim pločama.
Stavka uključuje dobavu svog potrebnog materijala (okova, brava, kvaka, mehanizam za klizna vrata...) i sve radove koji osiguravaju kvalitetnu izvedbu i nesmetano funkcioniranje prozora.</t>
  </si>
  <si>
    <t>Izrada, dobava i montaža dvokrilnih kliznih vrata prostorije za evakuaciju konfiskata, u građevinskom otvoru 180x240 cm.
Stijena je izrađena od tipskih aluminijskih profila s prekinutim toplinskim mostom. Ugradnja stijene je suha, u armiranobetonskom zidu. Završna obrada plastificiranjem u boji po odabiru projektanta.
Krilo  je toplinski izoliran puni panel obostrano obložen aluminijskim pločama.
Stavka uključuje dobavu svog potrebnog materijala (okova, brava, kvaka, mehanizam za klizna vrata...) i sve radove koji osiguravaju kvalitetnu izvedbu i nesmetano funkcioniranje prozora. U stavku su uključene i dobava i postava aluminijske prozorske klupčice i hidroizolacijske folije koja priječi prolazak vode ispod prozorske klupčice.</t>
  </si>
  <si>
    <t>PROTUPOŽARNA STOLARIJA</t>
  </si>
  <si>
    <r>
      <t>Izrada, dobava i montaža jednokrilnih punih protupožarnih zaokretnih vrata T120/EI</t>
    </r>
    <r>
      <rPr>
        <sz val="8"/>
        <rFont val="Arial Narrow"/>
        <family val="2"/>
        <charset val="238"/>
      </rPr>
      <t>2</t>
    </r>
    <r>
      <rPr>
        <sz val="11"/>
        <rFont val="Arial Narrow"/>
        <family val="2"/>
        <charset val="238"/>
      </rPr>
      <t xml:space="preserve">120-C u građevinskom otvoru 81/220 cm. Ugradnja vrata je suha, u armiranobetonskom zidu d=20 cm.
Vratno krilo je od čeličnog pocinčanog lima d=1,00 mm, a dovratnik od čeličnog pocinčanog lima d=2,00 mm. Ukupna debljina krila d=62 mm. Trostrana gumena samogasiva brtva u dovratniku. U podu protupožarna brtva. Završna obrada plastificiranjem u boji po odabiru projektanta.
Stavka uključuje par vatrootpornih kvaka s rozetama u PP obradi. Sve ugradnje i okovi prema tehničkim detaljima i uputama proizvođača.
Stavka uključuje dobavu svog potrebnog materijala (okova, brava, kvaka...) i sve radove koji osiguravaju kvalitetnu izvedbu i nesmetano funkcioniranje vrata. </t>
    </r>
  </si>
  <si>
    <t>• lijeva vrata</t>
  </si>
  <si>
    <t>• desna vrata</t>
  </si>
  <si>
    <r>
      <t>Izrada, dobava i montaža jednokrilnih punih protupožarnih zaokretnih vrata T120/EI</t>
    </r>
    <r>
      <rPr>
        <sz val="8"/>
        <rFont val="Arial Narrow"/>
        <family val="2"/>
        <charset val="238"/>
      </rPr>
      <t>2</t>
    </r>
    <r>
      <rPr>
        <sz val="11"/>
        <rFont val="Arial Narrow"/>
        <family val="2"/>
        <charset val="238"/>
      </rPr>
      <t>120-C u građevinskom otvoru 105/220 cm.
Opis u svemu kao</t>
    </r>
    <r>
      <rPr>
        <b/>
        <sz val="11"/>
        <rFont val="Arial Narrow"/>
        <family val="2"/>
        <charset val="238"/>
      </rPr>
      <t xml:space="preserve"> V/01</t>
    </r>
  </si>
  <si>
    <t>PROTUPOŽARNA STOLARIJA - UKUPNO</t>
  </si>
  <si>
    <t>SEKCIJSKA VRATA</t>
  </si>
  <si>
    <t xml:space="preserve">Izrada, dobava i montaža sekcijskih vrata na skladištu, u građevinskom otvoru 460x400 cm.
Vrata su izrađena od dvostjenih čeličnih lamela od vatro pocinčanog lima, ispunjenih PU pjenom. Debljina lamela 42 mm. Sekcijska vrata s prolaznim vratima bez praga, dimenzija 95x210 cm.
Ugradnja vrata pomoću čeličnih profila na nosive čelične okvire. Završna obrada plastificiranjem u boji po odabiru projektanta.
Vrata opremljena čeličnim završnim kutnicima s podnom brtvom, središnjim brtvama i brtvom nadvoja od EPDM te visoko vođenim okovom vodilice s donjim pružnim vratilom.
Stavka uključuje dobavu svog potrebnog materijala i sve radove koji osiguravaju kvalitetnu izvedbu i nesmetano funkcioniranje prozora.
Sve izvesti prema uputama proizvođača. </t>
  </si>
  <si>
    <t>SEKCIJSKA VRATA - UKUPNO</t>
  </si>
  <si>
    <t>VIII/01</t>
  </si>
  <si>
    <t xml:space="preserve">Izrada, dobava i montaža punih, glatkih, jednokrilnih, zaokretnih unutarnjih vrata u građevinskom otvoru 91/205 cm. Ugradnja vrata je suha, u armiranobetonskom zidu d=20 cm.
Dovratnik je od drvenog masiva I klase u širini zida. Vratno krilo je puno, glatko od drvenih panela s ispunom od saćastog kartona. Boja premaza po odabiru projektanta.
Stavka uključuje dobavu svog potrebnog materijala (okova, brava, kvaka...) i sve radove koji osiguravaju kvalitetnu izvedbu i nesmetano funkcioniranje vrata. </t>
  </si>
  <si>
    <t xml:space="preserve">BIX/ </t>
  </si>
  <si>
    <t>IX/01</t>
  </si>
  <si>
    <t>Izvedba pregradnih zidova debljine 125 mm, visine do 2,50 m, s obostrano dvostrukom oblogom od gipskartonskih ploča d=12,5 mm i jednostrukom potkonstrukcijom od pocinčanih CW i UW profila širine 75 mm i debljine 0,6 mm, montiranih na razmaku 60/62,50 cm, s pripadajućom trakom za brtvljenje. Izolacijski sloj od mineralne vune d=50 mm postavlja se između nosača potkonstrukcije. 
Montaža i obrada spojeva i površina prema uputama proizvođača. Zagladiti i bandažirati u kvaliteti K2.
Stavkom obuhvaćena ugradnja ojačanja od UA profila za postavljanje dovratnika. Stavka uključuje i sve potrebne pripremne radove.</t>
  </si>
  <si>
    <t>IX/02</t>
  </si>
  <si>
    <t>Izvedba instalacijskiog zida debljine 225 mm, visine do 2,50 m, s obostrano dvostrukom oblogom od impregniranih vodootpornih gipskartonskih ploča d=12,5 mm i dvostrukom potkonstrukcijom od pocinčanih CW i UW profila širine 100 mm i 75 mm, debljine 0,6 mm, s pripadajućom trakom za brtvljenje. Izolacijski sloj od mineralne vune d=50 mm postavlja se između nosača potkonstrukcije. 
Montaža i obrada spojeva i površina prema uputama proizvođača. Zagladiti i bandažirati u kvaliteti K2.
Stavka uključuje i sve potrebne pripremne radove.</t>
  </si>
  <si>
    <t>IX/03</t>
  </si>
  <si>
    <t>Izvedba obloge armiranobetonskih zidova ukupne debljine 125 mm, visine do 2,50 m, s dvostrukom oblogom od gipskartonskih ploča d=12,5 mm i jednostrukom potkonstrukcijom od pocinčanih profila širine 100 mm i debljine 0,6 mm koja se pričvršćuje na armiranobetonske zidove, s pripadajućom trakom za brtvljenje. Izolacijski sloj od mineralne vune d=100 mm postavlja se između nosača potkonstrukcije. 
Montaža i obrada spojeva i površina prema uputama proizvođača. Zagladiti i bandažirati u kvaliteti K2.
Stavka uključuje i postavu parne brane, kao i sve potrebne pripremne radove.</t>
  </si>
  <si>
    <t>• oblaganje običnim pločama</t>
  </si>
  <si>
    <t>• oblaganje impregniranim vodootpornim pločama</t>
  </si>
  <si>
    <t>IX/04</t>
  </si>
  <si>
    <t>Izvedba spuštenog stropa na potkonstrukciji od pocinčanih stropnih profila CD 60/27 debljine 0,6 mm, montiranih ovjesima h=7-14 cm za armiranobetonsku ploču na razmaku 50cm. Podgled stropa izvodi se od jednostrukih gipskartonskih ploča d=12,5 mm. Izolacijski sloj od mineralne vune d=100 mm. 
Montaža i obrada spojeva i površina prema uputama proizvođača. Zagladiti i bandažirati u kvaliteti K2.
Stavka uključuje i postavu parne brane, kao i sve potrebne pripremne radove.</t>
  </si>
  <si>
    <t>IX/05</t>
  </si>
  <si>
    <t>Ugradnja standardnih zidnih pojačanja za kuhinjske elemente (viseći ormari i sl.).</t>
  </si>
  <si>
    <t>IX/06</t>
  </si>
  <si>
    <t>• wc školjka</t>
  </si>
  <si>
    <t>• pisoar</t>
  </si>
  <si>
    <t xml:space="preserve">BX/ </t>
  </si>
  <si>
    <t>BX/01</t>
  </si>
  <si>
    <t>BX/02</t>
  </si>
  <si>
    <r>
      <t xml:space="preserve">Dobava i postava prvoklasnih keramičkih pločica na zidove sanitarija u visini 250 cm.
Opis u svemu kao </t>
    </r>
    <r>
      <rPr>
        <b/>
        <sz val="11"/>
        <rFont val="Arial Narrow"/>
        <family val="2"/>
        <charset val="238"/>
      </rPr>
      <t>BX/01</t>
    </r>
  </si>
  <si>
    <t>BX/03</t>
  </si>
  <si>
    <r>
      <t xml:space="preserve">Dobava i postava prvoklasnih keramičkih pločica na zidove čajne kuhinje od visine 80 cm od poda, u pojasu od 80 cm.
Opis u svemu kao </t>
    </r>
    <r>
      <rPr>
        <b/>
        <sz val="11"/>
        <rFont val="Arial Narrow"/>
        <family val="2"/>
        <charset val="238"/>
      </rPr>
      <t>BX/01</t>
    </r>
  </si>
  <si>
    <t xml:space="preserve">BXI/ </t>
  </si>
  <si>
    <t>BXI/01</t>
  </si>
  <si>
    <t>Bojenje ožbukanih armiranobetonskih zidova i stropova u interijeru visokokvalitetnim (Dulux ili sl.) bojama za unutrašnje radove. Visina zida/stropa do 250 cm. Boja po izboru projektanta. 
Stavka uključuje sve potrebne radove na pripremi površina (čišćenje, otprašivanje, gletanje, brušenje, impregnacija) i bojenje s najmanje dva premaza. Površine pripremiti za nanošenje boje, sve prema uputama proizvođača.</t>
  </si>
  <si>
    <t>BXI/02</t>
  </si>
  <si>
    <t>• zakrivljena ljuska</t>
  </si>
  <si>
    <t xml:space="preserve">BXII/ </t>
  </si>
  <si>
    <t>VISOKOTLAČNI LAMINATI / WC PREGRADE</t>
  </si>
  <si>
    <t>BXII/01</t>
  </si>
  <si>
    <t>Izrada, dobava i ugradnja pregrada s vratima ili bez vrata (WC kabine, pregrade između sanitarnih uređaja, pregrade tuševa). Pregrade su izrađene u potpunosti od HPL ploča, d=13 mm. Stijene su visine 220 cm uključujući inox nogice visine 15 cm. Svi spojevi međustijena i dovratnika sa zidovima te međustijena sa dovratnicima izvedeni su alu profilima u čitavoj visini spoja. Svi rubovi ploča završno obrađeni skošenim ili polukružno završenim rubovima. Završna obrada impregniranim dekorativnim papirom sa zaštitnom folijom, boja i uzorak prema odabiru projektanta.
Vratno krilo širine 61 cm. Vrata opremljena leptir bravom i kuglom u alu, inox ili nylon izvedbi, s oznakom položaja slobodno/zauzeto i mogućnošću sigurnosnog otvaranja izvana.
Fiksiranje svih alu profila i sva ostala potrebna učvršćenja izvedena inox vijcima. Svi alu profili završno eloksirani u boju natur aluminija.</t>
  </si>
  <si>
    <t>Stavka uključuje dobavu svog potrebnog materijala (okova, brava, kvaka, inox nosača...) i sve radove koji osiguravaju kvalitetnu izvedbu. Sve izvesti prema shemi te prema uputama proizvođača.
Obračun prema m² ugrađene pregrade.</t>
  </si>
  <si>
    <t>VISOKOTLAČNI LAMINATI / WC PREGRADE - UKUPNO</t>
  </si>
  <si>
    <t>SVEUKUPNA REKAPITULACIJA GRAĐEVINSKIH I OBRTNIČKIH RADOVA</t>
  </si>
  <si>
    <t>Soboslikarsko-ličilački radovi</t>
  </si>
  <si>
    <t>+ PDV</t>
  </si>
  <si>
    <t>SVEUKUPNO (s PDV-om)</t>
  </si>
  <si>
    <t>ŽAZ-INVEST d.o.o.</t>
  </si>
  <si>
    <t>Ive Senjanina 12/a, 23 000 Zadar</t>
  </si>
  <si>
    <t>ZORAN BEGONJA, d.i.s.</t>
  </si>
  <si>
    <t>18009</t>
  </si>
  <si>
    <t>TROŠKOVNIK INSTALACIJA VODOVODA I KANALIZACIJE</t>
  </si>
  <si>
    <t xml:space="preserve">Spajanje nove vodovodne cijevi  na ulični cjevovod, komplet sa svim fazonskim komadima. U cijenu uračunati iskop kanala do postojeće cijevi , montažu i zatrpavanje kanala, rezanje i krpanje asfalta.Spajanje nove na  postojeću mrežu izvodi  J.P. </t>
  </si>
  <si>
    <r>
      <t xml:space="preserve">Vodomjerno okno, opremljeno sa slijedećom armaturom  i fazonskim komadima koje </t>
    </r>
    <r>
      <rPr>
        <i/>
        <u/>
        <sz val="11"/>
        <rFont val="Arial Narrow"/>
        <family val="2"/>
        <charset val="238"/>
      </rPr>
      <t>ugrađuje komunalno poduzeće</t>
    </r>
    <r>
      <rPr>
        <sz val="11"/>
        <rFont val="Arial Narrow"/>
        <family val="2"/>
        <charset val="238"/>
      </rPr>
      <t>;</t>
    </r>
  </si>
  <si>
    <r>
      <t xml:space="preserve"> </t>
    </r>
    <r>
      <rPr>
        <i/>
        <sz val="11"/>
        <rFont val="Arial Narrow"/>
        <family val="2"/>
        <charset val="238"/>
      </rPr>
      <t>-vodomjer protupožarne vode</t>
    </r>
    <r>
      <rPr>
        <sz val="11"/>
        <rFont val="Arial Narrow"/>
        <family val="2"/>
        <charset val="238"/>
      </rPr>
      <t xml:space="preserve">, tip kao COSMO WPv, DN 100mm    - kom 1                          </t>
    </r>
  </si>
  <si>
    <t>E-KS  DN 125mm                    -kom 1</t>
  </si>
  <si>
    <t>E-KS  DN 50mm                    -kom 1</t>
  </si>
  <si>
    <t>FFR DN125mm/DN100mm        -kom 2</t>
  </si>
  <si>
    <t>T     DN125mm/DN50mm        -kom 1</t>
  </si>
  <si>
    <r>
      <t>Q DN50mm/90</t>
    </r>
    <r>
      <rPr>
        <vertAlign val="superscript"/>
        <sz val="11"/>
        <rFont val="Arial Narrow"/>
        <family val="2"/>
        <charset val="238"/>
      </rPr>
      <t>0</t>
    </r>
    <r>
      <rPr>
        <sz val="11"/>
        <rFont val="Arial Narrow"/>
        <family val="2"/>
        <charset val="238"/>
      </rPr>
      <t xml:space="preserve">                       -kom 1</t>
    </r>
  </si>
  <si>
    <t>FF DN125mm L=600               -kom 2</t>
  </si>
  <si>
    <t>FF DN100mm L=400               -kom 1</t>
  </si>
  <si>
    <t>FF DN100mm L=300               -kom 1</t>
  </si>
  <si>
    <t>Zasun NO 100 mm                   -kom 2</t>
  </si>
  <si>
    <t>MDKA 100mm                       -kom 1</t>
  </si>
  <si>
    <t>Hvatač nečistoće NO100 mm  - kom 1</t>
  </si>
  <si>
    <t>Plastične vodovodne cijevi (PEHD), za radni tlak 10 bara.Komplet s fitinzima.</t>
  </si>
  <si>
    <t>f140 mm</t>
  </si>
  <si>
    <t>f110 mm</t>
  </si>
  <si>
    <t>f63 mm</t>
  </si>
  <si>
    <t>f40 mm</t>
  </si>
  <si>
    <t>Pocinčane čelične bešavne vodovodne cijevi, kompletne sa fitinzima i pričvrsnim materijalom.</t>
  </si>
  <si>
    <t>f 50 mm</t>
  </si>
  <si>
    <t xml:space="preserve">DN 32 mm           ( f 40x3,5 mm )                                                                 </t>
  </si>
  <si>
    <t xml:space="preserve">DN 25 mm           ( f 32x3 mm )                                                                 </t>
  </si>
  <si>
    <t xml:space="preserve">DN 20 mm          ( f 25x2,5 mm )                                                                 </t>
  </si>
  <si>
    <t xml:space="preserve">DN 15 mm          ( f 20x2 mm )                                                                   </t>
  </si>
  <si>
    <t>Izolacija  cijevi sa spužvastom  izolacijom deb. 1,0 cm, a proizvod kao "Armaflex" ili slično.Ovom izolacijom izolirati i razvod protupožarnog voda.</t>
  </si>
  <si>
    <t>Propusni mesingani kuglasti ventil sa ručicom za zatvaranje.</t>
  </si>
  <si>
    <t xml:space="preserve">DN 32 mm                                                           </t>
  </si>
  <si>
    <t xml:space="preserve">DN 25 mm                                                           </t>
  </si>
  <si>
    <t xml:space="preserve">DN 20 mm                                                           </t>
  </si>
  <si>
    <t xml:space="preserve">DN 15 mm                                                           </t>
  </si>
  <si>
    <t xml:space="preserve">Nabava, doprema i montaža lijevano željeznih fazonskih komada za tlak od 10 bara sa spojnim i potrošnim materijalom.
</t>
  </si>
  <si>
    <t>N f80/90</t>
  </si>
  <si>
    <t>Q f80/90</t>
  </si>
  <si>
    <t>FF f80x200</t>
  </si>
  <si>
    <t>FFR f100/80x200</t>
  </si>
  <si>
    <t>E-Ks f100</t>
  </si>
  <si>
    <t xml:space="preserve">Nabava, doprema i montaža armatura i montažno demontažnih komada, opreme i drugog, sa spojnim i potrošnim materijalom.
</t>
  </si>
  <si>
    <t xml:space="preserve">a) Zasun eliptični EVX kratke izvedbe sa ravnim prolazom i mekim nalijeganjem za tlak 10 bara
</t>
  </si>
  <si>
    <t>DN  80 mm</t>
  </si>
  <si>
    <t xml:space="preserve">b) nadzemni hidranta DN 80 od ljevanog željeza sa lomljivim stupom prema DIN 3222, sa ugrađenim dvjema gornjim C-spojkama (DN 50) prema DIN 14317 i jedna donja B-spojka (DN 65) prema DIN 14318. kompletno sa vijcima i brtvama za radni tlak 10 bara. Obračun po kamadu prema specifikaciji.
</t>
  </si>
  <si>
    <t xml:space="preserve">c) ugradbena garnitura sa uličnom kapom 
UK f120, Rd = 1,0 m
</t>
  </si>
  <si>
    <t xml:space="preserve">d) Cijev zaštitna betonska ili druga
odgovarajuća
</t>
  </si>
  <si>
    <t>f400, L = 500 mm</t>
  </si>
  <si>
    <t xml:space="preserve">Nadzemni ormarić s opremom za nadzemni hidrant. </t>
  </si>
  <si>
    <t>4 x trevir crijevo dužine 15 m</t>
  </si>
  <si>
    <t>2x mlaznice</t>
  </si>
  <si>
    <t xml:space="preserve">1x ključ za otvaranje </t>
  </si>
  <si>
    <t>Zidni protupožarni hidrant. Komplet sa kutnim ventilom f50 mm, mlaznicom sa otvorom usnaca f12 mm, te trevira crijevom dužine 15 m.</t>
  </si>
  <si>
    <t>Ljevano željezni poklopac nosivost B125 za ugradnja na vodomjernom oknu.</t>
  </si>
  <si>
    <t>vel. 60x60</t>
  </si>
  <si>
    <t xml:space="preserve">Ispitivanje montiranog cjevovoda na vodonepropusnost pomoću vode na odgovarajući tlak, uključivo sve prethodne pripremne i druge radove.Tlačnu probu izvesti prema važećim propisima i uputama nadzornog inžinjera i projektanta. </t>
  </si>
  <si>
    <t>za protupožarni vod</t>
  </si>
  <si>
    <t>za sanitarni vod</t>
  </si>
  <si>
    <t>Vatrogasno ispitivanje hidranata i izdavanje odgovarajućih atesta</t>
  </si>
  <si>
    <t>PPC kanalizacione poli-propilenske cijevi, komplet sa original gumenim brtvama, uključivo potrebni pričvrsni materijal. Obračun po m ugrađene cijevi</t>
  </si>
  <si>
    <t xml:space="preserve">f 160 mm                                                          </t>
  </si>
  <si>
    <t xml:space="preserve">f 110 mm                                                          </t>
  </si>
  <si>
    <t xml:space="preserve">f  50 mm                                                           </t>
  </si>
  <si>
    <r>
      <t xml:space="preserve">PPC </t>
    </r>
    <r>
      <rPr>
        <i/>
        <u/>
        <sz val="11"/>
        <rFont val="Arial Narrow"/>
        <family val="2"/>
        <charset val="238"/>
      </rPr>
      <t>poli-propilenski</t>
    </r>
    <r>
      <rPr>
        <sz val="11"/>
        <rFont val="Arial Narrow"/>
        <family val="2"/>
        <charset val="238"/>
      </rPr>
      <t xml:space="preserve"> fazonski komadi, komplet sa origonal gumenim brtvama.</t>
    </r>
  </si>
  <si>
    <r>
      <t>JKR</t>
    </r>
    <r>
      <rPr>
        <vertAlign val="subscript"/>
        <sz val="11"/>
        <rFont val="Arial Narrow"/>
        <family val="2"/>
        <charset val="238"/>
      </rPr>
      <t>45°</t>
    </r>
    <r>
      <rPr>
        <sz val="11"/>
        <rFont val="Arial Narrow"/>
        <family val="2"/>
        <charset val="238"/>
      </rPr>
      <t xml:space="preserve">f 160x110 mm                                               </t>
    </r>
  </si>
  <si>
    <r>
      <t>JKR</t>
    </r>
    <r>
      <rPr>
        <vertAlign val="subscript"/>
        <sz val="11"/>
        <rFont val="Arial Narrow"/>
        <family val="2"/>
        <charset val="238"/>
      </rPr>
      <t>45°</t>
    </r>
    <r>
      <rPr>
        <sz val="11"/>
        <rFont val="Arial Narrow"/>
        <family val="2"/>
        <charset val="238"/>
      </rPr>
      <t xml:space="preserve">f 110x110 mm                                               </t>
    </r>
  </si>
  <si>
    <r>
      <t>JKR</t>
    </r>
    <r>
      <rPr>
        <vertAlign val="subscript"/>
        <sz val="11"/>
        <rFont val="Arial Narrow"/>
        <family val="2"/>
        <charset val="238"/>
      </rPr>
      <t>45°</t>
    </r>
    <r>
      <rPr>
        <sz val="11"/>
        <rFont val="Arial Narrow"/>
        <family val="2"/>
        <charset val="238"/>
      </rPr>
      <t xml:space="preserve">f 110x50 mm                                               </t>
    </r>
  </si>
  <si>
    <r>
      <t>JKR</t>
    </r>
    <r>
      <rPr>
        <vertAlign val="subscript"/>
        <sz val="11"/>
        <rFont val="Arial Narrow"/>
        <family val="2"/>
        <charset val="238"/>
      </rPr>
      <t>45°</t>
    </r>
    <r>
      <rPr>
        <sz val="11"/>
        <rFont val="Arial Narrow"/>
        <family val="2"/>
        <charset val="238"/>
      </rPr>
      <t xml:space="preserve">f 50x50 mm                                               </t>
    </r>
  </si>
  <si>
    <t>jednostruka prava račva</t>
  </si>
  <si>
    <r>
      <t>JPR</t>
    </r>
    <r>
      <rPr>
        <vertAlign val="subscript"/>
        <sz val="11"/>
        <rFont val="Arial Narrow"/>
        <family val="2"/>
        <charset val="238"/>
      </rPr>
      <t>87°</t>
    </r>
    <r>
      <rPr>
        <sz val="11"/>
        <rFont val="Arial Narrow"/>
        <family val="2"/>
        <charset val="238"/>
      </rPr>
      <t xml:space="preserve">f 110x110 mm                                               </t>
    </r>
  </si>
  <si>
    <r>
      <t>K</t>
    </r>
    <r>
      <rPr>
        <vertAlign val="subscript"/>
        <sz val="11"/>
        <rFont val="Arial Narrow"/>
        <family val="2"/>
        <charset val="238"/>
      </rPr>
      <t>45°</t>
    </r>
    <r>
      <rPr>
        <sz val="11"/>
        <rFont val="Arial Narrow"/>
        <family val="2"/>
        <charset val="238"/>
      </rPr>
      <t xml:space="preserve"> f 160 mm                                                </t>
    </r>
  </si>
  <si>
    <r>
      <t>K</t>
    </r>
    <r>
      <rPr>
        <vertAlign val="subscript"/>
        <sz val="11"/>
        <rFont val="Arial Narrow"/>
        <family val="2"/>
        <charset val="238"/>
      </rPr>
      <t>45°</t>
    </r>
    <r>
      <rPr>
        <sz val="11"/>
        <rFont val="Arial Narrow"/>
        <family val="2"/>
        <charset val="238"/>
      </rPr>
      <t xml:space="preserve"> f 110 mm                                                </t>
    </r>
  </si>
  <si>
    <r>
      <t>K</t>
    </r>
    <r>
      <rPr>
        <vertAlign val="subscript"/>
        <sz val="11"/>
        <rFont val="Arial Narrow"/>
        <family val="2"/>
        <charset val="238"/>
      </rPr>
      <t>45°</t>
    </r>
    <r>
      <rPr>
        <sz val="11"/>
        <rFont val="Arial Narrow"/>
        <family val="2"/>
        <charset val="238"/>
      </rPr>
      <t xml:space="preserve"> f 50 mm                                                </t>
    </r>
  </si>
  <si>
    <r>
      <t>K</t>
    </r>
    <r>
      <rPr>
        <vertAlign val="subscript"/>
        <sz val="11"/>
        <rFont val="Arial Narrow"/>
        <family val="2"/>
        <charset val="238"/>
      </rPr>
      <t>87°</t>
    </r>
    <r>
      <rPr>
        <sz val="11"/>
        <rFont val="Arial Narrow"/>
        <family val="2"/>
        <charset val="238"/>
      </rPr>
      <t xml:space="preserve">f 110 mm                                               </t>
    </r>
  </si>
  <si>
    <r>
      <t>K</t>
    </r>
    <r>
      <rPr>
        <vertAlign val="subscript"/>
        <sz val="11"/>
        <rFont val="Arial Narrow"/>
        <family val="2"/>
        <charset val="238"/>
      </rPr>
      <t>87°</t>
    </r>
    <r>
      <rPr>
        <sz val="11"/>
        <rFont val="Arial Narrow"/>
        <family val="2"/>
        <charset val="238"/>
      </rPr>
      <t xml:space="preserve">f 50 mm                                               </t>
    </r>
  </si>
  <si>
    <t xml:space="preserve">Rd f 160x110 mm                                             </t>
  </si>
  <si>
    <t xml:space="preserve">Rd f 110x50 mm                                             </t>
  </si>
  <si>
    <t>SLf50mm+GSB</t>
  </si>
  <si>
    <t>WC-Pf110+GP</t>
  </si>
  <si>
    <t xml:space="preserve">Ventilaciona  kapa na odušnoj cijevi kanalizacije. </t>
  </si>
  <si>
    <t xml:space="preserve">tip HL 3100Pr                                  </t>
  </si>
  <si>
    <t xml:space="preserve">tip HL 510NPr                                  </t>
  </si>
  <si>
    <t>Sifon za tuš kadu</t>
  </si>
  <si>
    <t>Tipska montažna reviziona okna, komplet sa baznim komadom i komadom za nalijeganje poklopca, te priključnim dovodnim i odvodnim komadima.Svi spojevi moraju biti izrađeni vodonepropusno. Obračun po komadu ugrađenog okna.</t>
  </si>
  <si>
    <t xml:space="preserve"> - veličine f 60 cm</t>
  </si>
  <si>
    <t xml:space="preserve"> - dubine do 1,0 m</t>
  </si>
  <si>
    <t>Ljevano željezni poklopac nosivost A15 na kanalizacionom šahtu.</t>
  </si>
  <si>
    <t>vel. f60cm</t>
  </si>
  <si>
    <r>
      <t>-</t>
    </r>
    <r>
      <rPr>
        <sz val="7"/>
        <rFont val="Arial Narrow"/>
        <family val="2"/>
        <charset val="238"/>
      </rPr>
      <t> </t>
    </r>
    <r>
      <rPr>
        <sz val="11"/>
        <rFont val="Arial Narrow"/>
        <family val="2"/>
        <charset val="238"/>
      </rPr>
      <t>ugradbenim vodokotlićem 7,5 lit,s dvokoličinskom tehnikom i čeonim aktiviranjem</t>
    </r>
  </si>
  <si>
    <r>
      <t>-</t>
    </r>
    <r>
      <rPr>
        <sz val="7"/>
        <rFont val="Arial Narrow"/>
        <family val="2"/>
        <charset val="238"/>
      </rPr>
      <t> </t>
    </r>
    <r>
      <rPr>
        <sz val="11"/>
        <rFont val="Arial Narrow"/>
        <family val="2"/>
        <charset val="238"/>
      </rPr>
      <t xml:space="preserve">hidraulički uljevni ventil za radni tlak 0,1-10 bara, nivoa buke ispod 20dB/3bara (klasa 1) </t>
    </r>
  </si>
  <si>
    <r>
      <t xml:space="preserve">Stojeća  jednoručna poniklovana </t>
    </r>
    <r>
      <rPr>
        <u/>
        <sz val="11"/>
        <rFont val="Arial Narrow"/>
        <family val="2"/>
        <charset val="238"/>
      </rPr>
      <t>mješalica</t>
    </r>
    <r>
      <rPr>
        <sz val="11"/>
        <rFont val="Arial Narrow"/>
        <family val="2"/>
        <charset val="238"/>
      </rPr>
      <t xml:space="preserve"> tople i hladne vode, za ugradbu na umivaonicima. Komplet sa kutnim ventilima.</t>
    </r>
  </si>
  <si>
    <t>Zidni keramički pisoar, kompletan sa poniklovanim sifonom, ventilom za ispiranje i  držačima za ugradnju.</t>
  </si>
  <si>
    <t xml:space="preserve">Plastična tuš kada. Komplet sa paravanom i izljevnom armaturom. </t>
  </si>
  <si>
    <t>dim. 90x90 cm</t>
  </si>
  <si>
    <t>Jednoručna tuš baterija za toplu i hladnu vodu.Komplet s crijevom, tuš ručicom i držačem tuša.</t>
  </si>
  <si>
    <t>Jednodjelni sudoper sa plohom za cjeđenje, kompletan sa sifonom.</t>
  </si>
  <si>
    <t>dim. 100x50cm.</t>
  </si>
  <si>
    <t>Stojeća  jednoručna poniklovana mješalica tople i hladne vode za sudoper. Komplet sa kutnim ventilima.</t>
  </si>
  <si>
    <t>Poniklovana holender slavina f25mm. Ugradnja uz ledomate.</t>
  </si>
  <si>
    <t>Spajanje vodovodnih cijevi na bojler za pripremu potrošne tople vode, koji je obuhvaćen strojarskim projektom.</t>
  </si>
  <si>
    <t xml:space="preserve"> -Nosač sapuna s rešetkom  ( tuš )</t>
  </si>
  <si>
    <t xml:space="preserve"> -Nosač ručnika  ( tuš )</t>
  </si>
  <si>
    <r>
      <t>Iskop kanala za polaganje vodovodne i kanalizacione cijevi . U cijenu uračunati eventualno miniranje i podupiranje.Sve komplet sa izbacivanjem materijala. Obračun po m</t>
    </r>
    <r>
      <rPr>
        <vertAlign val="superscript"/>
        <sz val="11"/>
        <rFont val="Arial Narrow"/>
        <family val="2"/>
        <charset val="238"/>
      </rPr>
      <t>3</t>
    </r>
    <r>
      <rPr>
        <sz val="11"/>
        <rFont val="Arial Narrow"/>
        <family val="2"/>
        <charset val="238"/>
      </rPr>
      <t xml:space="preserve"> iskopanog materijala u sraslom stanju.</t>
    </r>
  </si>
  <si>
    <r>
      <t>m</t>
    </r>
    <r>
      <rPr>
        <vertAlign val="superscript"/>
        <sz val="11"/>
        <rFont val="Arial Narrow"/>
        <family val="2"/>
        <charset val="238"/>
      </rPr>
      <t>3</t>
    </r>
  </si>
  <si>
    <r>
      <t>Fino planiranje dna kanala za polaganje kanalizacionih cijevi, s nabijenom pješčanom posteljicom debljine 10 cm ispod cijevi, te zatrpavanjem cijevi uz nabijanje, pijeskom 30 cm iznad tjemena cijevi. Obračun po m</t>
    </r>
    <r>
      <rPr>
        <vertAlign val="superscript"/>
        <sz val="11"/>
        <rFont val="Arial Narrow"/>
        <family val="2"/>
        <charset val="238"/>
      </rPr>
      <t>3</t>
    </r>
    <r>
      <rPr>
        <sz val="11"/>
        <rFont val="Arial Narrow"/>
        <family val="2"/>
        <charset val="238"/>
      </rPr>
      <t>.</t>
    </r>
  </si>
  <si>
    <r>
      <t>Zatrpavanje kanala poslije polaganja dovodnih i odvodnih cijevi, sa slojevitim ručnim nabijanjem svakih 30,0 cm sloja.Obračun po m</t>
    </r>
    <r>
      <rPr>
        <vertAlign val="superscript"/>
        <sz val="11"/>
        <rFont val="Arial Narrow"/>
        <family val="2"/>
        <charset val="238"/>
      </rPr>
      <t>3</t>
    </r>
  </si>
  <si>
    <r>
      <t>Odvoz preostalog materijala iz iskopa na deponiju udaljenosti do 5,00 km.Obračun po m</t>
    </r>
    <r>
      <rPr>
        <vertAlign val="superscript"/>
        <sz val="11"/>
        <rFont val="Arial Narrow"/>
        <family val="2"/>
        <charset val="238"/>
      </rPr>
      <t>3</t>
    </r>
  </si>
  <si>
    <r>
      <t>Betoniranje podložnog betona  za ugradnju vodomjernog okna betonom C12/15 za sloj izravnavanja, debljina  je 15cm. Uključivo nabava i transport komponenti, spravljanje i ugrađivanje betona. Uključena potrebna oplata i armatura, te eventualni rad u podzemnoj vodi. Obračun po m</t>
    </r>
    <r>
      <rPr>
        <vertAlign val="superscript"/>
        <sz val="11"/>
        <rFont val="Arial Narrow"/>
        <family val="2"/>
        <charset val="238"/>
      </rPr>
      <t>3</t>
    </r>
    <r>
      <rPr>
        <sz val="11"/>
        <rFont val="Arial Narrow"/>
        <family val="2"/>
        <charset val="238"/>
      </rPr>
      <t xml:space="preserve"> ugrađenog betona.</t>
    </r>
  </si>
  <si>
    <t>Izrada šahta vodomjernog okna. Betoniranje zidova, dna i gornje armirano-betonske ploče iz betona C-25/30. U cijenu uračunati: betoniranje i oplatu sa podupiranjem. U ploči ostaviti i otvor za okvir poklopca. Dna i zidove šahtova žbukati sa cementnom žbukom i zagladiti do crnog sjaja.</t>
  </si>
  <si>
    <t>vel. 314x141x180 cm</t>
  </si>
  <si>
    <r>
      <t>Betoniranje blokova za osiguranje horizontalnih zavoja cjevovoda, blokova ispod armatura i križanja vodovodnih cijevi sa drugim cjevovodima, sa betonom C20/25. u stavku uračunati potrebnu oplatu.Obračun po m</t>
    </r>
    <r>
      <rPr>
        <vertAlign val="superscript"/>
        <sz val="11"/>
        <rFont val="Arial Narrow"/>
        <family val="2"/>
        <charset val="238"/>
      </rPr>
      <t>3</t>
    </r>
    <r>
      <rPr>
        <sz val="11"/>
        <rFont val="Arial Narrow"/>
        <family val="2"/>
        <charset val="238"/>
      </rPr>
      <t xml:space="preserve">.
</t>
    </r>
  </si>
  <si>
    <t>porez na dodanu vrijednost (PDV):</t>
  </si>
  <si>
    <t>SVEUKUPNO:</t>
  </si>
  <si>
    <t>3. FAZA- SKLADIŠTE I POMOĆNI PROSTORI</t>
  </si>
  <si>
    <t>TEH-PROJEKT ZADAR d.o.o.</t>
  </si>
  <si>
    <t>Miroslava Krleže 1d, 23 000 Zadar</t>
  </si>
  <si>
    <t>VENĆESLAV BUTIĆ, el.teh.</t>
  </si>
  <si>
    <t>8360/18</t>
  </si>
  <si>
    <t>TROŠKOVNIK ELEKTROINSTALACIJA</t>
  </si>
  <si>
    <t xml:space="preserve">3. FAZA  - TROŠKOVNIK ELEKTRIČNIH INSTALACIJA </t>
  </si>
  <si>
    <t>RAZDJELNI ORMAR GROM</t>
  </si>
  <si>
    <r>
      <t xml:space="preserve">Dobava, montaža i spajanje glavnog razdjelnog ormara </t>
    </r>
    <r>
      <rPr>
        <b/>
        <sz val="10"/>
        <rFont val="Arial Narrow"/>
        <family val="2"/>
        <charset val="238"/>
      </rPr>
      <t>GROM</t>
    </r>
    <r>
      <rPr>
        <sz val="10"/>
        <rFont val="Arial Narrow"/>
        <family val="2"/>
        <charset val="238"/>
      </rPr>
      <t>. Razdjelnik je slobodnostojeći ormar, sadrži 3 polja postavljena jedan do drugoga, ukupnih dimenzija 1800x1600x300 mm (vxšxd).  meh. stupanj zaštite IP 54, izrađen od čeličnog lima, zaštičen plastificiranjem, sa pripadnim postoljem visine 100 mm. Pojedina polja:
- polje dovoda, mjerenje i gl. sklopke, dimenzija 1800x400x300 mm (vxšxd)
- polje kontrolnog mjerenja i razvoda, dimenzija 1800x800x300 mm (vxšxd)
- polje zajedničke potrošnje, dimenzija 400x400x300 mm (vxšxd)</t>
    </r>
  </si>
  <si>
    <t>Sekcija dovoda, mjerenja i glavna sklopka</t>
  </si>
  <si>
    <t>Tropolna sklopka snage fiksne izvedbe 
In=260A, Un=690 V, u kompletu sa naponskim okidačem. Komplet</t>
  </si>
  <si>
    <t>Strujni mjerni transformator za potrebe mjerenja potrošnje električne energije. Karakteristika transformatora 300/5 A (ulazna struja/struja sekundara)</t>
  </si>
  <si>
    <t>Redne stezaljke sa pripadnim kratkospojnicima za potrebe spajanja strujnih mjernih transformatora. Komplet</t>
  </si>
  <si>
    <t>Multifunkcionalno kontrolno brojilo za mjerenje električne energije.  Nazivni napon napajanja Us=100…415 VAC(45…65 Hz), In=1…5A, display rezolucije 128x128 pixela, napon mjerenja 35…690 V AC 45…65. Dimenzije cca 96x96x72 mm (V x Š x D), težina 380g.</t>
  </si>
  <si>
    <t xml:space="preserve">Tropolni odvodnik prenapona klase B, nazivna struja odvodnje 35 kA, preostali napon 1,5 kV, </t>
  </si>
  <si>
    <r>
      <t>Tropolni rastavljač-osigurač, U</t>
    </r>
    <r>
      <rPr>
        <vertAlign val="subscript"/>
        <sz val="10"/>
        <rFont val="Arial Narrow"/>
        <family val="2"/>
        <charset val="238"/>
      </rPr>
      <t>n</t>
    </r>
    <r>
      <rPr>
        <sz val="10"/>
        <rFont val="Arial Narrow"/>
        <family val="2"/>
        <charset val="238"/>
      </rPr>
      <t>=500 V, 50 Hz, I</t>
    </r>
    <r>
      <rPr>
        <vertAlign val="subscript"/>
        <sz val="10"/>
        <rFont val="Arial Narrow"/>
        <family val="2"/>
        <charset val="238"/>
      </rPr>
      <t>n</t>
    </r>
    <r>
      <rPr>
        <sz val="10"/>
        <rFont val="Arial Narrow"/>
        <family val="2"/>
        <charset val="238"/>
      </rPr>
      <t>=160 A, s visokoučinskim osiguračima tipa gL-gG 125 A, 
Komplet</t>
    </r>
  </si>
  <si>
    <t>Sekcija  kontrolnog mjerenja i gl. razvoda</t>
  </si>
  <si>
    <r>
      <t>Tropolni rastavljač-osigurač, U</t>
    </r>
    <r>
      <rPr>
        <vertAlign val="subscript"/>
        <sz val="10"/>
        <rFont val="Arial Narrow"/>
        <family val="2"/>
        <charset val="238"/>
      </rPr>
      <t>n</t>
    </r>
    <r>
      <rPr>
        <sz val="10"/>
        <rFont val="Arial Narrow"/>
        <family val="2"/>
        <charset val="238"/>
      </rPr>
      <t>=500 V, 50 Hz, I</t>
    </r>
    <r>
      <rPr>
        <vertAlign val="subscript"/>
        <sz val="10"/>
        <rFont val="Arial Narrow"/>
        <family val="2"/>
        <charset val="238"/>
      </rPr>
      <t>n</t>
    </r>
    <r>
      <rPr>
        <sz val="10"/>
        <rFont val="Arial Narrow"/>
        <family val="2"/>
        <charset val="238"/>
      </rPr>
      <t>=160 A, s visokoučinskim osiguračima tipa gL-gG 80 A, 
Komplet</t>
    </r>
  </si>
  <si>
    <t>Sekcija zajedničke potrošnje objekta</t>
  </si>
  <si>
    <t>Tropolni instalacijski prekidač Un=400 V, 50 Hz, nazivna struja 50 A, "C" karakteristike okidanja.</t>
  </si>
  <si>
    <t>Tropolni instalacijski prekidač Un=400 V, 50 Hz, nazivna struja 16 A, "C" karakteristike okidanja.</t>
  </si>
  <si>
    <t xml:space="preserve">Jednopolni instalacijski prekidač Un=230V, 50 Hz, nazivna struja 10 A, "B" karakteristike okidanja. </t>
  </si>
  <si>
    <t xml:space="preserve">Jednopolni instalacijski prekidač Un=230 V, 50 Hz, nazivna struja 16 A, "B" karakteristike okidanja. </t>
  </si>
  <si>
    <t xml:space="preserve">Jednopolni instalacijski prekidač Un=230 V, 50 Hz, nazivna struja 16 A, "C" karakteristike okidanja. </t>
  </si>
  <si>
    <t>Instalacijski sklopnik, jednopolni  250 V, 20 A, napon upravljanja 230 VAC, 3 NO kontakt</t>
  </si>
  <si>
    <t>Jednopolna ugradna grebenasta sklopka 1-0-2 (ručno-0-automatski), Un=400 V, In=12 A, ugrađuje se na vrata ormara.</t>
  </si>
  <si>
    <t>Jednopolna ugradna grebenasta sklopka 0-1,        Un=400 V, In=20 A. Postavlja se na vrata ormara</t>
  </si>
  <si>
    <t>Općenito</t>
  </si>
  <si>
    <t>Razdjelni ormar GRO-M   komplet:</t>
  </si>
  <si>
    <t>RAZDJELNI ORMAR RO-7</t>
  </si>
  <si>
    <t xml:space="preserve">Dobava i montaža razdjelnika RO-7.
Karakteristike razdjelnika:
- broj redova 2 po 18 modula (36M)
- stupanj zaštite IP40
- dimenzija cca. 357x392x106mm, (vxšxd)
- samogasiva plastika otporna na vatru i visoke temperature
Razdjeljnik je tipski, podžbukne izvedbe te dolazi u kompletu sa svim montažnim i spojnim priborom, vodičima unutrašnjih veza, rednim stezaljkama, brtvenim gumama, naljepnicama, vrećicom za umetanje sheme, faznim, N i PE sabirnicama. U ormar se ugrađuje:
</t>
  </si>
  <si>
    <t>Četveropolna strujna diferencijalna zaštitna sklopka Un=40 VAC, In=40 A, struja greške 0,03 A</t>
  </si>
  <si>
    <t>Jednopolni instalacijski prekidač Un=230 V, 50 Hz, nazivna struja 4 A, "B" karakteristike okidanja.</t>
  </si>
  <si>
    <t>Razdjelni ormar  RO-7  komplet:</t>
  </si>
  <si>
    <t>RAZDJELNI ORMARI "TIP 1"  (odnosi se na ormare RO-1 do RO-6)</t>
  </si>
  <si>
    <t xml:space="preserve">Dobava, montaža i spajanje razdjelnog ormara "TIP 1"  (odnosi se na ormare RO-1 do RO-6). Razdjelnik je zidne izvedbe, nadgradni, dimenzija 800x600x200 mm (vxšxd),  meh. stupanj zaštite IP 43, izrađen od čeličnog lima, zaštičen plastificiranjem. </t>
  </si>
  <si>
    <t xml:space="preserve">Izvod kabela gore. Ormar ima bravicu za zaključavanje. U ormar se ugrađuje niže navedena oprema u kompletu sa svim montažnim i spojnim priborom, vodičima unutrašnjih veza, rednim stezaljkama, brtvenim gumama, naljepnicama, vrećicom za umetanje sheme, faznim, N i PE sabirnicama, itd. 
</t>
  </si>
  <si>
    <t>Tropolna ugradna grebenasta sklopka 0-1,        Un=400 V, In=125 A. Postavlja se na vrata ormara</t>
  </si>
  <si>
    <t>Jednopolna ugradna grebenasta sklopka 0-1,        Un=230 V, In=12 A. Postavlja se na vrata ormara</t>
  </si>
  <si>
    <t>Jednopolni instalacijski prekidač Un=230 V, 50 Hz, nazivna struja 10 A, "C" karakteristike okidanja.</t>
  </si>
  <si>
    <t>Tropolni instalacijski prekidač Un=230 V, 50 Hz, nazivna struja 16 A, "C" karakteristike okidanja.</t>
  </si>
  <si>
    <t>Razdjelni ormar "TIP 1"   komplet:</t>
  </si>
  <si>
    <t>Ukupno razdjelni ormari  "TIP 1" 
(ormari RO-1 do RO-6 su identični)   
komplet:</t>
  </si>
  <si>
    <t>Dobava, montaža i spajanje jednostruke šuko priključnice bijele boje  p/žb 16A/250V. U kompletu sa pripadajućom kutijom, nosačem i ukrasnom maskom. Komplet</t>
  </si>
  <si>
    <t>Dobava, montaža i spajanje nadgradne jednostruke šuko priključnice sa poklopcem n/žb 16A/250V, IP54. U kompletu sa pripadajućim kućištem kutijom i pripadnom opremom. Komplet</t>
  </si>
  <si>
    <t>Dobava, montaža i spajanje nadgradne industrijske šuko priključnice sa poklopcem n/žb 16A/400V, 3F/5P, IP54. U kompletu sa pripadajućim kućištem kutijom i pripadnom opremom. Komplet</t>
  </si>
  <si>
    <t>Industrijska usnosnopna linijska LED svjetiljka
Kućište od nehrđajućeg alucink materijala
Snaga ≤ 73 W
Svjetlosni tok ≥ 8370 lm
Klasa zaštite I
Boja svjetla 4000K
Faktor uzvrata boje ≥ 80
Životni vijek ≥ 50.000 sati L90</t>
  </si>
  <si>
    <t>Zidna/stropna LED svjetiljka
Aluminijsko kućište
Opalni polikarbonatni optički pokrov
Snaga ≤ 23 W
Svjetlosni tok ≥ 2500 lm
Klasa zaštite I
Boja svjetla 4000K
Životni vijek ≥ 50.000 sati L90 @25°</t>
  </si>
  <si>
    <t>Vodotjesna LED svjetiljka, 
Polikarbonatno kućište 
Prizmatični polikarbonatni optički pokrov
Kopče od nehrđajućeg čelika
Snaga ≤ 53 W
Svjetlosni tok ≥ 6400 lm
Klasa zaštite I
Boja svjetla 4000K
Životni vijek ≥ 50.000 sati L70 @25°</t>
  </si>
  <si>
    <t>Nadgradna sigurnosna LED svjetiljka, 
kućište izrađeno od polikarbonata bijele boje, PC difuzor,  
stupanj zaštite IP65.
ukupna snaga 3 W, autonomija 3 h, pripravni spoj, 
dimenzije: 210 x 115 x 70 mm,
piktogram sa smjerom evakuacije (oznaka izlaza)
Tip kao VOYAGER COMPACT LED</t>
  </si>
  <si>
    <t>Nadgradna sigurnosna LED svjetiljka, 
kućište izrađeno od polikarbonata bijele boje, PC difuzor,  
stupanj zaštite IP65.
ukupna snaga 5 W, autonomija 3 h, pripravni spoj, 
dimenzije: dimenzije: 350 x 100 x 80 mm,
protupanična rasvjeta skladišta
Tip kao VOYAGER E BULKHEAD LED</t>
  </si>
  <si>
    <t>Dobava, polaganje i spajanje kabela el.instalacije objekta. Kabeli se u polažu unutar adekvatnih cijevi u tlu, u instalacionim flexibilnim PVC cijevima položenim u zidove i stropove, te unutar PNT cijevi ili kabelskih polica.  Polaže se:</t>
  </si>
  <si>
    <r>
      <t>Kabel NYM-J 2x1,5 mm</t>
    </r>
    <r>
      <rPr>
        <vertAlign val="superscript"/>
        <sz val="9"/>
        <rFont val="Arial Narrow"/>
        <family val="2"/>
        <charset val="238"/>
      </rPr>
      <t>2</t>
    </r>
  </si>
  <si>
    <r>
      <t>Kabel NYM-J 3x1,5 mm</t>
    </r>
    <r>
      <rPr>
        <vertAlign val="superscript"/>
        <sz val="9"/>
        <rFont val="Arial Narrow"/>
        <family val="2"/>
        <charset val="238"/>
      </rPr>
      <t>2</t>
    </r>
  </si>
  <si>
    <r>
      <t>Kabel NYM-J 3x2,5 mm</t>
    </r>
    <r>
      <rPr>
        <vertAlign val="superscript"/>
        <sz val="9"/>
        <rFont val="Arial Narrow"/>
        <family val="2"/>
        <charset val="238"/>
      </rPr>
      <t>2</t>
    </r>
  </si>
  <si>
    <r>
      <t>Kabel NYY-J 3x2,5 mm</t>
    </r>
    <r>
      <rPr>
        <vertAlign val="superscript"/>
        <sz val="9"/>
        <rFont val="Arial Narrow"/>
        <family val="2"/>
        <charset val="238"/>
      </rPr>
      <t>2</t>
    </r>
  </si>
  <si>
    <r>
      <t>Kabel NYM-J 5x2,5 mm</t>
    </r>
    <r>
      <rPr>
        <vertAlign val="superscript"/>
        <sz val="9"/>
        <rFont val="Arial Narrow"/>
        <family val="2"/>
        <charset val="238"/>
      </rPr>
      <t>2</t>
    </r>
  </si>
  <si>
    <r>
      <t>Kabel NA2XY (XP00-A) 4x35 mm</t>
    </r>
    <r>
      <rPr>
        <vertAlign val="superscript"/>
        <sz val="10"/>
        <rFont val="Arial Narrow"/>
        <family val="2"/>
        <charset val="238"/>
      </rPr>
      <t>2</t>
    </r>
  </si>
  <si>
    <r>
      <t>Kabel NA2XY (XP00-A) 4x185 mm</t>
    </r>
    <r>
      <rPr>
        <vertAlign val="superscript"/>
        <sz val="10"/>
        <rFont val="Arial Narrow"/>
        <family val="2"/>
        <charset val="238"/>
      </rPr>
      <t>2</t>
    </r>
  </si>
  <si>
    <r>
      <t>Vod P/F 1x6 mm</t>
    </r>
    <r>
      <rPr>
        <vertAlign val="superscript"/>
        <sz val="9"/>
        <rFont val="Arial Narrow"/>
        <family val="2"/>
        <charset val="238"/>
      </rPr>
      <t>2</t>
    </r>
  </si>
  <si>
    <r>
      <t>Vod P/F 1x10 mm</t>
    </r>
    <r>
      <rPr>
        <vertAlign val="superscript"/>
        <sz val="9"/>
        <rFont val="Arial Narrow"/>
        <family val="2"/>
        <charset val="238"/>
      </rPr>
      <t>2</t>
    </r>
  </si>
  <si>
    <r>
      <t>Kabel NHXH FE180/E90 3x1,5 mm</t>
    </r>
    <r>
      <rPr>
        <vertAlign val="superscript"/>
        <sz val="9"/>
        <rFont val="Arial Narrow"/>
        <family val="2"/>
        <charset val="238"/>
      </rPr>
      <t>2</t>
    </r>
  </si>
  <si>
    <t xml:space="preserve">Spajanje opreme i uređaja na pripremljeni izvod el. napajanja  </t>
  </si>
  <si>
    <t>PNT instalacijska cijev fi20</t>
  </si>
  <si>
    <t>Dobava i montaža kabelske trase PK200 sa odgovarajućim spojnim i montažnim priborom (nosači, spojne vide...)</t>
  </si>
  <si>
    <t>Dobava i montaža kabelske trase PK100 sa odgovarajućim spojnim i montažnim priborom (nosači, spojne vide...)</t>
  </si>
  <si>
    <t>Dobava, montaža i spajanje komunikacijskog ormara (KO) slabe struje koji se postavlja u prostoru tehnike predmetnog objekta. Ormar je zidne izvedbe, 19˝, 12U, dimenzija cca. 635x600x495mm, (VxŠxD) u kompletu sa pripadnim vratima.
Ormar je predviđen kao pristupna točka veze sa portirnicom, za postavljanje razne aktivne i pasivne opreme slabe struje, te eventualno za buduće unaprijeđenje različitih sustava slabe struje:</t>
  </si>
  <si>
    <t xml:space="preserve">Dobava, montaža i spajanje "on line" UPS uređaja 1kVA/0.6kW ulaz i izlaz monofazni. Potrebna autonomija je 9 minuta. UPS je u samostojećoj izvedbi. Baterije moraju biti 10 godišnje kvalitete, bez održavanja. 
Isporuka, montaža i puštanje u rad. Uz UPS uređaj isporučiti certifikate, jamstvo i uputstvo za rad.
Komplet </t>
  </si>
  <si>
    <t>SUSTAVA ZAŠTITE OD DJELOVANJA MUNJE</t>
  </si>
  <si>
    <t>Navedene stavke uključuju dobavu, polaganje i spajanje</t>
  </si>
  <si>
    <t>Traka od inoxa  25x4 mm položena u temelju objekta sa izvodima sa uzemljivača</t>
  </si>
  <si>
    <t>Traka inoxa  20x3 mm položena od RMS-a do krovne hvataljke</t>
  </si>
  <si>
    <t>Inox vodič ø8mm za odvode sustava zaštite od udara munje i polagan na odgovarajuće krovne nosače po krovu građevine pomoćnih prostorija</t>
  </si>
  <si>
    <t>Križna spojnica za spajanje inox trake</t>
  </si>
  <si>
    <t>Križna spojnica za spajanje inox trake i vodiča ø8mm</t>
  </si>
  <si>
    <t>Križna spojnica za spajanje vodiča inox ø8mm</t>
  </si>
  <si>
    <t>Križna spojnica za spajanje inox trake i bakrenog užeta</t>
  </si>
  <si>
    <t>Mjerni spoj za spajanje inox trake</t>
  </si>
  <si>
    <t>Izrada čvrstog spoja na čeličnu konstrukciju skladišta uz postavljanje 0.5 m inox trake radi povezivanja spojnicom na odvod sa uzemljivača. Komplet</t>
  </si>
  <si>
    <t>Ostali sitni nenabrojani spojni i montažni materijal</t>
  </si>
  <si>
    <t>OPREMA I MATERIJAL</t>
  </si>
  <si>
    <t xml:space="preserve">Centrala za dojavu požara s jednom petljom
- jedna petlja s do ne manje od 128 javljača
- obavezno podešavanje osjetljivosti svih javljača sa centrale u ne manje od dva automatska režima (dnevni i noćni)
- obavezno funkcija automatskog testa detektora
- obavezno mogućnost umrežavanja s drugim centralama u prstenastu mrežu s tolerancijom na kvar
- obavezno mogućnost ugradnje integralnog telefonskog dojavnika
- obavezno mogućnost spajanja na Ethernet lokalnu računalnu mrežu
- obavezno tekstualni LCD zaslon i funkcijska tipkovnica na hrvatskom jeziku
PROIZVOĐAČ: Inim
TIP KAO: SmartLoop 1010/G ili jednakovrijedno
</t>
  </si>
  <si>
    <t xml:space="preserve">Telefonski dojavnik 
- omogućuje centrali korištenje klasične tel. linije                                                                                                                                                                                                            
- kartica upravlja (i nadzire) 2 linije i koristi najčešće korištene digitalne formate(SIA, Kontakt ID, itd.)                                                                                                                                                   
- ima mjesta za 8 audio poruka                                                                                                                                                                                                                                 
- potpuno je upravljiva putem vlastitog mikrokontrolera, te generira poziv u nuždi u slučaju alarma tijekom greške na CPU-u centrale
- usklađen sa EN54 normama
PROIZVOĐAČ: Inim
TIP KAO: S-SmartLoop/PSTN  ili jednakovrijedno     </t>
  </si>
  <si>
    <t>Analogno-adresabilni optičko-termički detektor s izolatorom, Inim protokol
- obavezno automatsko adresiranje s centrale
- obavezno mogućnost ručnog adresiranja s centrale
- obavezno podesiva osjetljivost s centrale, posebno za dnevni, posebno za noćni režim
- za rad sa novim Inim protokolom, ugraden izolator kratkog spoja
- novi dizajn opticke komore, zaštita od smetnji, dvostruka zaštita od prašine i insekata , zaštitna mrežica sa ultra-malim otvorima (500µm)
- trobojna LED vidljiva 360°
- mogucnost izbora osjetljivosti detektora i moda rada (putem EDRV1000 drivera)
PROIZVOĐAČ: Inim
TIP KAO: S-ED300  ili jednakovrijedno</t>
  </si>
  <si>
    <t>Podnožje za Inim konvencionalne detektore Iris serije i adresabilne detektore Enea serije
- opremljeno sa kontaktom(mostom) koji osigurava neprekinutost linije prilikom skidanja detektora
PROIZVOĐAČ: Inim
TIP KAO: S-EB0010  ili jednakovrijedno</t>
  </si>
  <si>
    <t>Adresabilni ručni javljač požara s izolatorom, bez razbijanja stakla, crvene boje, reset ključem
- mehanička vizualna inidkacija aktivacije
- s mogućnošću reseta pomoću ključa
- po naredbi iz adresabilne centrale šalje informaciju o stanju javljača
- višekratna upotreba, nije potrebno razbijati i mijenjati staklo
- radi na Inim protokolu
- ugrađen autoizolator
PROIZVOĐAČ: Inim
TIP KAO: S-EC0020</t>
  </si>
  <si>
    <t>Adresabilna vatrodojavna sirena s bljeskalicom
- napajanje iz petlje
- pogodna i za vanjsku ugradnju IP67
- Inim protokol
PROIZVOĐAČ: Inim
TIP KAO: S-ES0020RE  ili jednakovrijedno</t>
  </si>
  <si>
    <t>Ulazno-izlazni modul
- 4 nadzirani ulaza, 4 relejna izlaza, 1 nadzirani ulaz za spajanje na vanjsko napajanje
- Inim protokol, ugrađen izolator
PROIZVOĐAČ: Inim
TIP KAO: S-EM344R  ili jednakovrijedno</t>
  </si>
  <si>
    <t>Nadžbukna kutija za INIM module dim.150 x 110 x 70mm
PROIZVOĐAČ: Inim
TIP KAO: S-EMB150  ili jednakovrijedno</t>
  </si>
  <si>
    <t>Spojni plastični modularni razdjelnik
- 5 modula
- s prozirnim vratima
- sabirnice zemlje uključene u cijenu
PROIZVOĐAČ: EATON
TIP KAO: BC-O-1/5-ECO  ili jednakovrijedno</t>
  </si>
  <si>
    <t>Kombinirani strujni i prenaponski odvodnik za zaštitu mjernih i kontrolnih sklopova, BUS sustava i telekomunikacijskih sustave
- za zaštitu četiri pojedinačne linije ili dvije parice
- ugradnja na montažno podnožje bez isklapanja signala BXT BAS
PROIZVOĐAČ: Dehn
TIP KAO: XT BXT ML4 BE 24  ili jednakovrijedno</t>
  </si>
  <si>
    <t>Montažno podnožje za strujni i prenaponski odvodnik bez isklapanja signala
PROIZVOĐAČ: Dehn
TIP KAO: BXT BAS  ili jednakovrijedno</t>
  </si>
  <si>
    <t>komplt</t>
  </si>
  <si>
    <t>Akumulator 12V 18 Ah
PROIZVOĐAČ: generički_x000D_
TIP KAO:ULTRA12150  ili jednakovrijedno</t>
  </si>
  <si>
    <t>Vatrootporni ormar za smještaj vatrodojavne centrale_x000D_
-  T60, djelomično ostakljen s bravom i cilindrom s tri ključa_x000D_
PROIZVOĐAČ: ELEKTROMETAL  ili jednakovrijedno
TIP KAO: VATROOTPORNI ORMAR EM 800x800x250mm</t>
  </si>
  <si>
    <t>Knjiga održavanja sustava za dojavu požara_x000D_
PROIZVOĐAČ: Alarm automatika_x000D_
TIP KAO: Knjiga održavanja VD</t>
  </si>
  <si>
    <t>PVC-om izolirani vodič - finožilčni, oznake H07V-K žuto-zelena
- fleksibilni izolirani vodič za zaštitno polaganje 
- završni spojnice uključene u cijenu
PROIZVOĐAČ: (generički)
TIP KAO: H07V-K 1x10mm2 ž/z</t>
  </si>
  <si>
    <t xml:space="preserve">Vatrodojavni kabel,  2x1,00 mm2 (fleksibilan), oklopljeni aluminijskim plaštom
- crvene boje_x000D_
- samogasiva PVC izolacija_x000D_
- bezhalogeni, malodimni_x000D_
PROIZVOĐAČ: (generički)_x000D_
TIP KAO:(generički)
</t>
  </si>
  <si>
    <t>Komunikacijski kabel za vanjsku upotrebu, oznake A-2YF(L)2Y
- plašt: PE-smjesa
- ispuna: petrolatni gel koji osigurava vodonepropusnost
- pogodan za podzemnu ugradnju
PROIZVOĐAČ: (generički)
TIP KAO: A-2YF(L)2Y 4x2x0,8mm</t>
  </si>
  <si>
    <t>Napajački kabel,  3x2,5 mm2
- PVC izolacija_x000D_
TIP KAO: NYM-J 3 x 1.5 mm</t>
  </si>
  <si>
    <t>RADOVI I USLUGE</t>
  </si>
  <si>
    <t>Montaža adresabilne vatrodojavne centrale_x000D_
Montaža adresabilne vatrodojavne centrale na zid s vijcima i tiplama s uvlačenjem kabela;_x000D_
Montaža kartica proširenja adresabilne vatrodojavne centrale
Montaža kartice dojavnika adresabilne vatrodojavne centrale;
Spajanje akumulatora za vatrodojavnu centralu;
Spajanje adresabilne vatrodojavne centrale;_x000D_
Skidanje izolacije s kabela i izvođenje ožičenja unutar vatrodojavne centrale</t>
  </si>
  <si>
    <t>Montaža vatrootpornog ormara za smještaj centrale</t>
  </si>
  <si>
    <t>Montaža podnožja i spajanje podnožja vatrodojavnog detektora na liniju</t>
  </si>
  <si>
    <t>Montaža javljača požara na podnožje i adresiranje detektora</t>
  </si>
  <si>
    <t>Montaža i spajanje ručnog javljača požara i adresiranje</t>
  </si>
  <si>
    <t>Montaža i spajanje vanjske vatrodojavne sirene tiplama i vijcima</t>
  </si>
  <si>
    <t>Montaža i spajanje izlazno i ulaznih kontrolnih modula po kanalu</t>
  </si>
  <si>
    <t>Programiranje adresabilne vatrodojavne centrale_x000D_
- po jednom detektoru, javljaču, sireni ili kanalu modula</t>
  </si>
  <si>
    <t>Dobava potrebnih oznaka i označavanje svih elemenata vatrodojavnog sustava prema blok shemi</t>
  </si>
  <si>
    <t>Izrada protupožarnog brtvljenja_x000D_
- na probojima između požarnih sektora sa atestiranim negorivim materijalima odgovarajuće klase vatrootpornosti i označavanje mjesta protupožarnog brtvljenja</t>
  </si>
  <si>
    <t>Izrada tehničke dokumentacije izvedenog stanja sustava</t>
  </si>
  <si>
    <t>Prvo ispitivanje sustava od strane ovlaštene tvrtke_x000D_
- cijena izražena po pojedinoj ispitnoj točki_x000D_
- uključuje izdavanje uvjerenja</t>
  </si>
  <si>
    <t>Polaganje zaštitnog vodiča uključivo s dobavom i polaganjem PNT cijevi i/ili PVC kanalica te ostalog potrebnog instalacijskog materijala</t>
  </si>
  <si>
    <t>Polaganje vatrodojavnog kabela pretežno stropom, uključivo s dobavom i polaganjem PNT cijevi i/ili PVC kanalica te ostalog potrebnog instalacijskog materijala</t>
  </si>
  <si>
    <t>Izrada mini-rova dimenzija 30x50 cm (sve grupe tla) uključivo sanacija.  Nasipavanje u prethodno iskopani rov za izradu posteljice kabela sa suhim pijeskom ( ne drobljeni 0 do 4 mm), Zatrpavanje izvesti rastresitom zemljom i šljunkom u slojevima od 0,2 m, uz nabijanje i vlaženje u slučaju suhe zemlje. 
Prije zatrpavanja zemlju očisti od krupnijeg kamenja.</t>
  </si>
  <si>
    <t>Dobava i polaganje kabuplast F 50 cijevi za kabelske trase i polaganje u rov</t>
  </si>
  <si>
    <t>Polaganje komunikacijskog kabela pretežno podzemno, uključivo s dobavom ostalog potrebnog instalacijskog materijala</t>
  </si>
  <si>
    <t>Provjera ispravnosti montaže svih elemenata instalacije, provjera funkcionalnosti, pribavljanje dokaza o kvaliteti izvedenih radova na instalaciji, probno puštanje u rad i primopredaja.</t>
  </si>
  <si>
    <t>Obuka korisnika za rukovanje sustavom
- uključivo tiskane upute za rukovanje na hrvatskom jeziku (2 primjerka)</t>
  </si>
  <si>
    <t>Dobava i ugradnja gigabitnog optičkog media pretvarača minimalnih karakteristika:
• podržano sučelje: RJ45, Auto-MDI /MDI-X, podržana vrsta kabela: CAT5 ili bolje, maksimalna udaljenost: do 100 m, brzina: 10 / 100 / 1000 Base-T, podržano sučelje: SFP, brzina: 1000BASE-LX, 1000BASE-SX, dimenzije: 71mm x 26mm x 94mm, težina: 160 g, napajanje: 5VDC, potrošnja: 3.4W
TIP KAO: IDIS DA-MC1101  ili jednakovrijedno</t>
  </si>
  <si>
    <t>Dobava i ugradnja SFP modula minimalnih karakteristika:
• optička valna duljina: 830nm-860nm, izlaz optičke snage: -9dBm - 2.5dBm, prosječna RX osjetljivost@2.125Gb/s: -17, protok podataka: 1.062Gb/s, 1.25GB/s, 2.12Gbps; dimenzije: 13.7mm x 12.4mm x 58.6mm; težina: 17.5g; radna temperatura: 0°C - 85°C
TIP KAO: IDIS FTLF8519P3BNL  ili jednakovrijedno</t>
  </si>
  <si>
    <t>Dobava i ugradnja cilindrične Full HD kamera s H.264, H.265 i M-JPEG kompresijom minimalnih karakteristika:
• Samostalno prilagodljiva IR LED rasvjeta dometa 30m; antivandal kućište s IP66 zaštitom i grijačem pogodno za vanjske aplikacije, sjenilo za sunce, dvostruki zglobni nosač s provodom kabela, 1/3“ CMOS, progresiv scan, 60fps@Full HD; motorizirani varifokalni objektiv potpuno upravljiv s snimača i klijentske aplikacije, 3.3 – 10 mm, s horizontalnim kutom gledanja od Tele : 31.8º(H), Wide : 95.7º(H); P-Iris kontrola s automatskim izoštravanjem na daljinsku komandu, trueWDR 120 dB, mehanički IR filter, HSBLC kompenzacija pozadinskog svjetla; min. osvjetljenje u boji 0.01 lux-a, a u c/b 0 lux-a (sa IR rasvjetom); maskiranje do 8 zona privatnosti; dojava događaja po detekciji pokreta, alarmnom ulazu, gubitku video signala i prolasku kroz zone putem e-maila s slikom; 4 istovremena prijenosa slike s dodjeljenom propusnošću po prioritetu za osiguranje snimljenog materijala; međuspremnik od 60MB; micro SD/SDHC/SDXC; napajanje: 12VDC; PoE(IEEE 802.3af class 3), potrošnja 8.64W; -40°C ~ +50°C; dimenzije: Ø73.5mm x 307mm, certifikati: FCC, CE; Direct IP tehnologija prijenosa podataka; SSL enkripcija; potpuno upravljanje i parametriranje s NVR-a i/ili klijentske aplikacije – zaštita od pristupa i upravljanja putem TCP-IP računalne mreže
TIP KAO: IDIS DC-T3233HRX  ili jednakovrijedno</t>
  </si>
  <si>
    <t>Dobava i ugradnja spojna kutija za nadžbuknu ugradnju  DC-T serije kamera
• dimenzije (mm): 90(dužina) x 45(širina) x 90(visina)
TIP KAO: IDIS DA-JB 2000  ili jednakovrijedno</t>
  </si>
  <si>
    <t xml:space="preserve">Dobava, isporuka, ugradnja i spajanje 19"  prespojnog panela s dvostrukim konektorima za spajanje svjetlovodnih kabela, visine 1HU, 12 priključka. Komplet sa splice kazetom, pigtailovima i štitnikom zavara.        
Tip kao: Splice box, 12xSC/APC SM duplex, 24x pigtail </t>
  </si>
  <si>
    <t>Dobava, isporuka, ugradnja i spajanje 19" FTP Cat.5E prespojnog panela s 24 RJ45 priključaka, visine 1HU.</t>
  </si>
  <si>
    <t>Dobava, isporuka, ugradnja i spajanje RJ45/RJ45 S/FTP Cat.6e prespojnih (patch) kabela dužine 2m za vezu između portova prespojnih panela i portova komunikacijske opreme: oklopljeni, Cat.5E</t>
  </si>
  <si>
    <t>Dobava, isporuka i ugradnja kabelskih polica PK 50. Komplet s poklopcem, pregradom za odvajanje signalnih i napajačkih kabela te sa svim montažnim i spojnim priborom i materijalom.</t>
  </si>
  <si>
    <t>Građevinski proboji zidova potrebni za izvođenje instalacija, komplet s potrebnim materijalom i radovima za odgovarajuću obradu proboja radi zaštite kabela od oštećenja, provlačenje plastičnih zaštitnih cijevi i sl.</t>
  </si>
  <si>
    <t>Sitni nespecificirani potrošni materijal_x000D_
- tiple, vide, vezice, instalacijske letvice, gips, itd….._x000D_
PROIZVOĐAČ: (generički)_x000D_
TIP KAO: (generički)</t>
  </si>
  <si>
    <t>Izrada završnog izvješća Izvoditelja radova.</t>
  </si>
  <si>
    <t>SVEUKUPNA  REKAPITULACIJA</t>
  </si>
  <si>
    <t>SUSTAVA ZAŠTITE OD UDARA MUNJE</t>
  </si>
  <si>
    <t>Napomena: Procjena troškova je bez PDV-a</t>
  </si>
  <si>
    <t>TEHMAC d.o.o.</t>
  </si>
  <si>
    <t>Kninska 10, 23 000 Zadar</t>
  </si>
  <si>
    <t>MISLAV PERIN, d.i.s.</t>
  </si>
  <si>
    <t>18008</t>
  </si>
  <si>
    <t>TROŠKOVNIK TERMOTEHNIČKIH INSTALACIJA</t>
  </si>
  <si>
    <r>
      <t>1</t>
    </r>
    <r>
      <rPr>
        <b/>
        <sz val="14"/>
        <color indexed="8"/>
        <rFont val="Arial Narrow"/>
        <family val="2"/>
        <charset val="238"/>
      </rPr>
      <t>           OPĆE NAPOMENE</t>
    </r>
  </si>
  <si>
    <t>OPĆI I POSEBNI TEHNIČKI UVJETI UZ PONUDE I IZVEDBU STROJARSKIH INSTALACIJA</t>
  </si>
  <si>
    <t>Temeljem predmetnih specifikacija materijala i rada, Investitor može zaključiti ugovor o isporuci odnosno ugradnji uređaja pod uobičajenim uvijetima za ovu vrstu instalacija samo s Izvođačem koji je registriran za proizvodnju odnosno ugradnju instalacijskih materijala i opreme. Prije ugovaranja radova Izvođači su dužni kontrolirati usklađenost projektne specifikacije materijala sa crtežima prikazanim stanjem.</t>
  </si>
  <si>
    <t>Projektant garantira za ispravan rad uređaja ili opreme samo uz uvjet da su isti izvedeni točno prema projektu bez ikakvog odstupanja, kao i uz uvjet da su pri izradi odnosno pri ugradnji upotrebljeni samo proizvodi, koji su navedeni u predmetnoj specifikaciji materijala.</t>
  </si>
  <si>
    <t>Ukoliko bi bilo koji element ovog projekta bio zamjenjen nekim drugim tipom bez suglasnosti projektanta, projektant za čitav uređaj kao i za njegov ispravan rad ne snosi nikakvu odgovornost, već se ista automatski prenosi na Izvođača.</t>
  </si>
  <si>
    <t>Izvođač je dužan, ukoliko se ukaže potreba, o svom trošku izraditi sve potrebne radioničke nacrte, kao i potrebne detalje. Za ispravan rad uređaja, Izvođač treba preuzeti garanciju u trajanju od dvije godine po primopredaji objekta odnosno uređaja. Ova se garancija treba tumačiti na način, da je Izvođač dužan unutar garantnog roka besplatno popraviti odnosno zamijeniti svaki onaj dio za kojim bi se u toku rada pokazalo da ne zadovoljava uslijed primjene lošeg materijala, loše izvedbe ili loše ugradnje, kao i za one elemente za koje se ustanovi da nemaju potrebne kapacitete predviđene projektom. Garancija ne vrijedi za one djelove koji su postali neupotrebljivi istrošenjem ili nestručnim održavanjem.</t>
  </si>
  <si>
    <t>Izvođač je dužan prije početka rada na licu mjesta provjeriti mogućnost izvedbe prema predmetnom projektu, uskladiti sve dimenzije i pozicije predviđene projektom, te u izvedbenim nacrtima u skladu s istim, izvršiti potrebne ispravke, ali uz obaveznu suglasnost projektanta.</t>
  </si>
  <si>
    <t xml:space="preserve">Investitor je dužan da na zahtjev Izvođača, odmah po dovršenoj ugradnji, izvršenoj hladnoj i funkcionalnoj probi, prema tehničkom opisu, sastaviti  primopredajnu komisiju, koja će u njegovo ime preuzeti instalaciju. U komisiji uz predstavnika Investitora, mora obavezno biti projektant ili nadzorni inženjer. </t>
  </si>
  <si>
    <t>Ukoliko komisija primi objekt bez primjedbe, od tog dana počinje teći rok garancije Izvođača. Ukoliko primopredajna komisija ustanovi izvjesne manjkavosti, Izvođač je dužan iste odmah na poziv Investitora a najkasnije u roku od mjesec dana, otkloniti i o tome obavijestiti primopredajnu komisiju, koja je dužna odmah se sastati i preuzeti ispravan uređaj. Garantni rok za prethodno navedeni slučaj teče od dana preuzimanja uređaja.</t>
  </si>
  <si>
    <t>Ukoliko Izvođač na prvi poziv Investitora ne pristupi otklanjanju nedostataka, Investitor može ustupiti predmetne radove drugom Izvođaču na trošak glavnog Izvođača uz potrebnu pisanu obavijest istoga.</t>
  </si>
  <si>
    <t>Ukoliko Investitor želi da se tijekom pogona izvrše određena mjerenja i ispitivanja, Izvođač je dužan Investitoru staviti na raspolaganje potrebno ljudstvo i instrumente, a sve troškove u vezi s istim snosi Investitor. Ukoliko to Izvođač iz određenih razloga ne učini, Investitor može ustupiti predmetne radove drugom Izvođaču na trošak glavnog Izvođača uz potrebnu pisanu obavijest.</t>
  </si>
  <si>
    <t>Izvođač je dužan prilikom primopredaje objekta uručiti Investitoru uputstva za rukovanje i održavanje uređaja u dva primjerka, od kojih jedan primjerak treba biti izložen u prostoriji u kojoj se rukuje instalacijama i uređajima, kao i dvije kopije nacrta u kojima će biti prikazani stvarno izvedeni radovi - izvedeno stanje instalacija po položaju i obliku.</t>
  </si>
  <si>
    <t xml:space="preserve">Budući korisnik uređaja i opreme iz predmetnih specifikacija, mora posjedovati odgovarajuću stručnu kvalifikaciju za rad na dotičnoj instalaciji. Korisnik uređaja i njegovi djelatnici moraju biti u potpunosti upoznati s opremom, uređajima, ugrađenom instalacijom, projektnom dokumentacijom i izvedenim stanjem. </t>
  </si>
  <si>
    <t>Po izvođenju i montaži instalacija i opreme Izvođač se treba u potpunosti pridržavati tehničkih normi, pravilnika, smjernica i preporuka, u vezi s mjerama zaštite na radu i zaštite od požara.</t>
  </si>
  <si>
    <t>Sve napomene u nacrtnoj dokumentaciji, tekstualnom dijelu glavne i izvedbene projektne dokumentacije, sastavni su dio i ovih "Općih i posebnih tehničkih uvjeta".</t>
  </si>
  <si>
    <t>Za slučaj spora, koji bi proizišao tijekom izvedbe strojarskih (termotehničkih) instalacija, a temeljem predmetnih Općih i posebnih tehničkih uvjeta - specijalno vezano uz zahtjev za nadoknadu nekog dijela unutar garantnog roka, sporazumno rješenje donosi se komisijski, a u toj komisiji obavezno trebaju biti nazočni predstavnik Investitora i Izvođač.</t>
  </si>
  <si>
    <r>
      <t>2</t>
    </r>
    <r>
      <rPr>
        <b/>
        <sz val="14"/>
        <color indexed="8"/>
        <rFont val="Arial Narrow"/>
        <family val="2"/>
        <charset val="238"/>
      </rPr>
      <t>          IZJAVA IZVOĐAČA RADOVA</t>
    </r>
  </si>
  <si>
    <t>OBVEZUJUĆA IZJAVA PONUDITELJA I IZVOĐAČA RADOVA</t>
  </si>
  <si>
    <t xml:space="preserve">Upoznati smo s projektom i gradilištem, troškovnik nam je jasan i jednoznačno razumljiv. </t>
  </si>
  <si>
    <t>U svim jediničnim cijenama troškovnika, bez obzira da li je to u istima izričito navedeno, uključeno je slijedeće:</t>
  </si>
  <si>
    <t>Oprema:</t>
  </si>
  <si>
    <t>Nabava, carina, osiguranje, prijevoz i svi ostali troškovi uključivo primopredaja opreme na gradilištu.</t>
  </si>
  <si>
    <t>Dokumenti prema Zakonu o gradnji (NN 153/2013) i pripadajućim podzakonskim aktima (tvornička ispitivanja i atesti, izjave o sukladnosti i sl.).</t>
  </si>
  <si>
    <t>Montaža:</t>
  </si>
  <si>
    <t>Demontaža postojeće opreme, razvrstavanje i zbrinjavanje pojedinih vrsta otpada sukladno Zakonu o održivom gospodarenju otpadom (NN 094/2013) i pripadajućim podzakonskim aktima, uključivo prijevoz na odgovarajuću lokaciju za tretman otpada ili na odgovarajuću deponiju.</t>
  </si>
  <si>
    <t>Sve vrste radova na izradi i montaži zaštitnih mjera i privremenih rješenja.</t>
  </si>
  <si>
    <t>Sve vrste radova na prilagodbi postojeće opreme, koja se zadržava.</t>
  </si>
  <si>
    <t>Sve vrste radova na montaži nove opreme.</t>
  </si>
  <si>
    <t>Sve potrebne manipulacije opremom i materijalom (horizontalni i vertikalni transport).</t>
  </si>
  <si>
    <t xml:space="preserve">Praćenje pogona i otklanjanje eventualnih nedostataka u jamstvenom roku. </t>
  </si>
  <si>
    <t>Ispitivanja</t>
  </si>
  <si>
    <t>Ispitivanja, mjerenja i programiranja; parcijalno za svaku etapu radova i kompletno (sveobuhvatno)</t>
  </si>
  <si>
    <t xml:space="preserve">po završetku svih radova, </t>
  </si>
  <si>
    <t xml:space="preserve">Funkcionalna ispitivanja, podešenja i puštanje u probni rad, </t>
  </si>
  <si>
    <t>Praćenje pogona i otklanjanje eventualnih nedostataka u jamstvenom roku.</t>
  </si>
  <si>
    <t>Ostalo</t>
  </si>
  <si>
    <t>Dodatni troškovi radne snage (dnevnice, prekovremeni i noćni rad) zbog izvođenja dijela radova</t>
  </si>
  <si>
    <t>u doba smanjene ili nikakve proizvodne aktivnosti.</t>
  </si>
  <si>
    <t>Svi prateći zidarski radovi i materijal (probijanje zidova, zazidavanje cijevi, nosača i dr.).</t>
  </si>
  <si>
    <t>Svi prateći bravarski radovi (dorade i prilagodbe čeličnih nosivih konstrukcija i dr.).</t>
  </si>
  <si>
    <t>Sve cijevne obujmice, nosači, ovjesni sustav, i sitni instalacijski materijal.</t>
  </si>
  <si>
    <t>Svi ostali neimenovani pomoćni radovi i materijal, koji su potrebni za cjelovito dovršenje radova pojedinih stavki troškovnika, do pune gotovosti, sukladno izvedbenom projektu.</t>
  </si>
  <si>
    <t>Radovi će se izvoditi po programu odobrenom od investitora, na način da ničim ne ometaju normalan rad odnosno proizvodne aktivnosti.</t>
  </si>
  <si>
    <t>Izvođač:</t>
  </si>
  <si>
    <t>RIBARSKA LUKA GAŽENICA</t>
  </si>
  <si>
    <t>Vanjska jedinica inverter sustava multi split izvedbe za spajanje do 2 unutarnje jedinice, namjenjena za vanjsku montažu - zaštićena od vremenskih utjecaja, s ugrađenim inverter kompresorom, zrakom hlađenim kondenzatorom i svim potrebnim elementima za zaštitu i kontrolu, sljedećih tehničkih značajki:</t>
  </si>
  <si>
    <r>
      <t>- nominalni učinak hlađenja: cca.Q</t>
    </r>
    <r>
      <rPr>
        <vertAlign val="subscript"/>
        <sz val="10"/>
        <rFont val="Arial Narrow"/>
        <family val="2"/>
        <charset val="238"/>
      </rPr>
      <t>hl</t>
    </r>
    <r>
      <rPr>
        <sz val="10"/>
        <rFont val="Arial Narrow"/>
        <family val="2"/>
        <charset val="238"/>
      </rPr>
      <t xml:space="preserve"> =  5,3 kW </t>
    </r>
  </si>
  <si>
    <t>- apsorbirana snaga: cca. 1,540 kW / 230 V / 1 faza / 50 Hz</t>
  </si>
  <si>
    <t>- sezonska energetska učinkovitost: SEER = A++ (7,1)</t>
  </si>
  <si>
    <r>
      <t>- nominalni učinak grijanja: cca. Q</t>
    </r>
    <r>
      <rPr>
        <vertAlign val="subscript"/>
        <sz val="10"/>
        <rFont val="Arial Narrow"/>
        <family val="2"/>
        <charset val="238"/>
      </rPr>
      <t>gr</t>
    </r>
    <r>
      <rPr>
        <sz val="10"/>
        <rFont val="Arial Narrow"/>
        <family val="2"/>
        <charset val="238"/>
      </rPr>
      <t xml:space="preserve"> = 6,4 kW </t>
    </r>
  </si>
  <si>
    <t>- apsorbirana snaga: cca. 1,700 kW / 230 V / 1 faza / 50 Hz</t>
  </si>
  <si>
    <t>- sezonska energetska učinkovitost: SCOP = A+ (4,1)</t>
  </si>
  <si>
    <t xml:space="preserve">- područje grijanja:   -20 °C do +24 °C </t>
  </si>
  <si>
    <t>- nivo zvučnog tlaka - grijanje (SPL): 53 dB (A)</t>
  </si>
  <si>
    <t xml:space="preserve">- dimenzije: V × Š × D: cca. 550 × 800 (+69) × 285 (+59,5) mm    </t>
  </si>
  <si>
    <t>- masa: cca. 38 kg</t>
  </si>
  <si>
    <t>- priključak R410A - tekuća faza: 2 x 6,35 mm</t>
  </si>
  <si>
    <t>- priključak R410A - plinovita faza: 2 x 9,52 mm</t>
  </si>
  <si>
    <r>
      <t xml:space="preserve">Proizvod: </t>
    </r>
    <r>
      <rPr>
        <b/>
        <sz val="10"/>
        <color indexed="8"/>
        <rFont val="Arial Narrow"/>
        <family val="2"/>
        <charset val="238"/>
      </rPr>
      <t>____________________________</t>
    </r>
  </si>
  <si>
    <r>
      <t xml:space="preserve">Tip: </t>
    </r>
    <r>
      <rPr>
        <b/>
        <sz val="10"/>
        <color indexed="8"/>
        <rFont val="Arial Narrow"/>
        <family val="2"/>
        <charset val="238"/>
      </rPr>
      <t>_______________________</t>
    </r>
  </si>
  <si>
    <r>
      <t>- učinak hlađenja: cca. Q</t>
    </r>
    <r>
      <rPr>
        <vertAlign val="subscript"/>
        <sz val="10"/>
        <rFont val="Arial Narrow"/>
        <family val="2"/>
        <charset val="238"/>
      </rPr>
      <t xml:space="preserve">h </t>
    </r>
    <r>
      <rPr>
        <sz val="10"/>
        <rFont val="Arial Narrow"/>
        <family val="2"/>
        <charset val="238"/>
      </rPr>
      <t>= 3,5 kW</t>
    </r>
  </si>
  <si>
    <r>
      <t>- učinak grijanja:  cca. Q</t>
    </r>
    <r>
      <rPr>
        <vertAlign val="subscript"/>
        <sz val="10"/>
        <rFont val="Arial Narrow"/>
        <family val="2"/>
        <charset val="238"/>
      </rPr>
      <t xml:space="preserve">g </t>
    </r>
    <r>
      <rPr>
        <sz val="10"/>
        <rFont val="Arial Narrow"/>
        <family val="2"/>
        <charset val="238"/>
      </rPr>
      <t>= 4,0 kW</t>
    </r>
  </si>
  <si>
    <t>- razina zvučnog tlaka (SPL) - grijanje: 21 - 24 - 34 - 40 - 46 dB (A)</t>
  </si>
  <si>
    <t>- količina zraka (hlađenje): V=  3,5 - 4,1 - 5,6 - 7,2 - 9,1 m3/min</t>
  </si>
  <si>
    <t>- količina zraka (grijanje): V=  3,5 - 4,1 - 6,7 - 8,3 - 11,0 m3/min</t>
  </si>
  <si>
    <r>
      <t>- učinak hlađenja: cca. Q</t>
    </r>
    <r>
      <rPr>
        <vertAlign val="subscript"/>
        <sz val="11"/>
        <rFont val="Arial Narrow"/>
        <family val="2"/>
        <charset val="238"/>
      </rPr>
      <t xml:space="preserve">h </t>
    </r>
    <r>
      <rPr>
        <sz val="11"/>
        <rFont val="Arial Narrow"/>
        <family val="2"/>
        <charset val="238"/>
      </rPr>
      <t>= 2,5 kW</t>
    </r>
  </si>
  <si>
    <r>
      <t>- učinak grijanja: cca. Q</t>
    </r>
    <r>
      <rPr>
        <vertAlign val="subscript"/>
        <sz val="11"/>
        <rFont val="Arial Narrow"/>
        <family val="2"/>
        <charset val="238"/>
      </rPr>
      <t xml:space="preserve">g </t>
    </r>
    <r>
      <rPr>
        <sz val="11"/>
        <rFont val="Arial Narrow"/>
        <family val="2"/>
        <charset val="238"/>
      </rPr>
      <t>= 3,2 kW</t>
    </r>
  </si>
  <si>
    <t>- dimenzije: V × Š × D = cca.  299 x 798 x 195 mm</t>
  </si>
  <si>
    <t xml:space="preserve">Dobava i ugradnja dvostruko provodljivih grijači kabela sa plaštom i zaštitnim opletom, napajanje: 230V, snage cca. 17 W/m na 230V, izolacioni materijal: Teflon MFA/PFA, vanjski sloj: PVDF (90ºC), ukupne snage cca. 1700W </t>
  </si>
  <si>
    <t>PTV</t>
  </si>
  <si>
    <r>
      <t xml:space="preserve">Dobava i ugradnja bivalentnog spremnika za potrošnu toplu vodu s izmjenjivačkim spiralama predviđenim za spoj na sustav grijanja elektrokotlom  i za solarno dogrijavanje vode. Volumen spremnika cca. </t>
    </r>
    <r>
      <rPr>
        <b/>
        <sz val="10"/>
        <color indexed="8"/>
        <rFont val="Arial Narrow"/>
        <family val="2"/>
        <charset val="238"/>
      </rPr>
      <t>500 litara</t>
    </r>
    <r>
      <rPr>
        <sz val="10"/>
        <color indexed="8"/>
        <rFont val="Arial Narrow"/>
        <family val="2"/>
        <charset val="238"/>
      </rPr>
      <t>, dvostruki izmjenjivač, emajlirana unutrašnjost, otvor za čišćenje, magnezijska anoda. Minimalni razred energetske učinkovitosti: B, max. potrošnja energije u stanju mirovanja: 1,79 kWh/24h, max. radni tlak 10 bar., max ukupni promjer 800mm.</t>
    </r>
  </si>
  <si>
    <r>
      <t xml:space="preserve">Tip: </t>
    </r>
    <r>
      <rPr>
        <b/>
        <sz val="10"/>
        <color indexed="8"/>
        <rFont val="Arial Narrow"/>
        <family val="2"/>
        <charset val="238"/>
      </rPr>
      <t>_________________________________</t>
    </r>
  </si>
  <si>
    <t xml:space="preserve">kompl. </t>
  </si>
  <si>
    <t>Dobava i ugradnja električni zidni kotao za centralno grijanje. Rad uređaja je sasvim automatiziran i gotovo nečujan. Sekvencijalno paljenje ogrjevnih spirala uz modulirajući rad. Uređaj je opremljen sa svim radnim i sigurnosnim elementima. Mogućnost spajanja na monofaznu i trofaznu struju.</t>
  </si>
  <si>
    <t xml:space="preserve"> - nazivna toplinska moć     cca. 6 kW </t>
  </si>
  <si>
    <t xml:space="preserve"> - regulacija snage             modulirajuća po 2 kW </t>
  </si>
  <si>
    <t xml:space="preserve"> - sistem tople vode            max. 70 oC</t>
  </si>
  <si>
    <t xml:space="preserve"> - max. radni pritisak           3 bar</t>
  </si>
  <si>
    <t xml:space="preserve"> - el. priključak                   230/400V, 50 Hz </t>
  </si>
  <si>
    <t xml:space="preserve"> - membranska eksp. posuda  8 l</t>
  </si>
  <si>
    <t xml:space="preserve"> - cirkulacijska crpka</t>
  </si>
  <si>
    <t xml:space="preserve"> - dobavna količina        1000 l/h</t>
  </si>
  <si>
    <t xml:space="preserve"> - eksterni pad tlaka      25 kPa</t>
  </si>
  <si>
    <t xml:space="preserve"> - dimenzije (VxDxŠ)      cca. 740x310x410 mm</t>
  </si>
  <si>
    <t xml:space="preserve">U stavku uključeni i radovi spajanja upravljačkih i signalni kablova do pune radne sposobnosti. </t>
  </si>
  <si>
    <t>Crpne stanice za solarni sustav do 6 lit/min.Crpna stanica sastoji se od: cirkulacijske crpke, sigurnosnog ventila za solarne sustave, slavine za punjenje i pražnjenje, spojnog priključka s manometrom, ručnog balansirajućeg ventila s mjeračima protoka sa skalom, termometra na povratu, zapornog i nepovratnog ventila</t>
  </si>
  <si>
    <t>2.3.1.</t>
  </si>
  <si>
    <t>Pločasti kolektor bruto površine cca. 2,51 m² sa solarnim strukturnim staklom debljine cca. 3,2 mm u eloksiranom aluminijskom okviru dubine svega cca. 80 mm te težine max 40 kg</t>
  </si>
  <si>
    <t>2.3.2.</t>
  </si>
  <si>
    <t>Hidraulički spojni set za kolektor(e) s osjetnikom</t>
  </si>
  <si>
    <t>2.3.3.</t>
  </si>
  <si>
    <t>Montažna šina za 2 kolektora za ravni krov</t>
  </si>
  <si>
    <t>set</t>
  </si>
  <si>
    <t>2.3.4.</t>
  </si>
  <si>
    <t>Solarna tekućina</t>
  </si>
  <si>
    <t>lit.</t>
  </si>
  <si>
    <t>2.3.5.</t>
  </si>
  <si>
    <t>Sigurnosna grupa za spremnik</t>
  </si>
  <si>
    <t>2.3.6.</t>
  </si>
  <si>
    <t>Membranska ekspanzijska posuda solarnog s.</t>
  </si>
  <si>
    <t>2.3.7.</t>
  </si>
  <si>
    <t>Automatski odzračni ventil za solarne sustave</t>
  </si>
  <si>
    <t>2.3.8.</t>
  </si>
  <si>
    <t xml:space="preserve">Diferencijalna automatika za upravljanje s dva polja </t>
  </si>
  <si>
    <t>2.3.9.</t>
  </si>
  <si>
    <t>Ugradnja navedene opreme</t>
  </si>
  <si>
    <t>Dobava i montaža bakrene cijevi za solar.</t>
  </si>
  <si>
    <t>Cu 18 x 1</t>
  </si>
  <si>
    <t>met.</t>
  </si>
  <si>
    <t>2.5.</t>
  </si>
  <si>
    <t>Dobava i montaža solarne izolacije s UV zaštitnom folijom i otpornošću na visoke temperature</t>
  </si>
  <si>
    <t>fi18 x deblj.stjenke 18mm</t>
  </si>
  <si>
    <t>2.6.</t>
  </si>
  <si>
    <t xml:space="preserve">Dobava kabela za spajanje osjetnika temperature kolektora na automatski regulator. </t>
  </si>
  <si>
    <t>5x0,75mm2</t>
  </si>
  <si>
    <t>2.7.</t>
  </si>
  <si>
    <t>Dobava i ugradnja recirkulacijske crpke PTV-a, cijevnog priključka 1/2", ugradbenje duljine 180mm,  cca. G=0,45m³/h, P=8kPa, na navoj s holenderima i brtvama</t>
  </si>
  <si>
    <t>2.8.</t>
  </si>
  <si>
    <t>Dobava i ugradnja zatvorene membranske ekspanzjske posude sanitarne vode volumena 18 litara, max 10 bar, priključak 1/2", djelovi s vodom od nehrđajućeg čelika, s nosačem</t>
  </si>
  <si>
    <t>2.9.</t>
  </si>
  <si>
    <t>Dobava i ugradnja sigurnosnog ventila na oprugu NO20, za rad na 6 bara</t>
  </si>
  <si>
    <t>2.10.</t>
  </si>
  <si>
    <t>Dobava i ugradnja regulatora pritiska vodove mreže, slijedeće veličine priključka:</t>
  </si>
  <si>
    <t>NO25</t>
  </si>
  <si>
    <t>2.11.</t>
  </si>
  <si>
    <t>Dobava i ugradnja troputnog termostatskog ventila za regulaciju polazne temperature PTV-a, kao zaštita od previsoke temperature u cjevovodu, s mogućnošću regulacije polaza tople vode od 35-60°C, slijedeće veličine priključka:</t>
  </si>
  <si>
    <t>2.12.</t>
  </si>
  <si>
    <t>Dobava i ugradnja protočnog omekšivaća PTV-a s permanentnim magnetom, slijedeće veličine priključka:</t>
  </si>
  <si>
    <t>2.13.</t>
  </si>
  <si>
    <t>Dobava i ugradnja ventila na navoj, dimenzija:</t>
  </si>
  <si>
    <t>NO15</t>
  </si>
  <si>
    <t>2.14.</t>
  </si>
  <si>
    <t>Dobava i ugradnja navojnog nepovratnog ventila, dimenzija:</t>
  </si>
  <si>
    <t>2.15.</t>
  </si>
  <si>
    <t>Dobava i ugrdba slavine za punjenje i pražnjenje, dimenzija :</t>
  </si>
  <si>
    <t>R 1/2"</t>
  </si>
  <si>
    <t>2.16.</t>
  </si>
  <si>
    <t>Dobava i ugradnja cijevne izolacije s parnom branom, tip Tubolit DG 13mm, dimenzija:</t>
  </si>
  <si>
    <t>fi20 mm- 13mm debljina stjenke</t>
  </si>
  <si>
    <t>fi25 mm- 13mm debljina stjenke</t>
  </si>
  <si>
    <t>2.17.</t>
  </si>
  <si>
    <t>Spajanje sustava upravljanja i puštane u rad</t>
  </si>
  <si>
    <t>2.18.</t>
  </si>
  <si>
    <t>Transport alata i materijala na gradilište, te prijevoz alata i preostalog materijala sa gradilišta .</t>
  </si>
  <si>
    <t>VENTILACIJA</t>
  </si>
  <si>
    <t>Dobava i ugradnja odsisnog ventilatora kapacitetea q=85 m³/h, pri padu tlaka od dp=50 Pa, snage Pel=19 , predvišenog za nadžbuknu ugradnju,</t>
  </si>
  <si>
    <t>Dobava i ugradnja “spiro” okruglih kanala izrađenih iz pocinčanog lima, uključivo spojnice, dimenzija:</t>
  </si>
  <si>
    <t>f 100 mm</t>
  </si>
  <si>
    <t>Električno povezivanje ventilatora</t>
  </si>
  <si>
    <t>PDV:</t>
  </si>
  <si>
    <t>REKAPITULACIJA SVIH RADOVA</t>
  </si>
  <si>
    <t>GRAĐEVINSKI I OBRTNIČKI RADOVI</t>
  </si>
  <si>
    <t>VODOVOD I KANALIZACIJA</t>
  </si>
  <si>
    <t>ELEKTROINSTALACIJE</t>
  </si>
  <si>
    <t>TERMOTEHNIČKE INSTALACIJE</t>
  </si>
  <si>
    <r>
      <rPr>
        <sz val="11"/>
        <rFont val="Arial Narrow"/>
        <family val="2"/>
      </rPr>
      <t>Betoniranje armirano betonske žardinjere složenog oblika betonom C 30/37.</t>
    </r>
    <r>
      <rPr>
        <sz val="11"/>
        <color indexed="8"/>
        <rFont val="Arial Narrow"/>
        <family val="2"/>
        <charset val="238"/>
      </rPr>
      <t xml:space="preserve">
Beton se mora ugrađivati pažljivo kako bi se postigla zdrava kompaktna i jednolika površina.  
Ravne (horizontalne) dijelove žardinjere izvesti u blagom padu kako bi se postiglo efikasno ocjeđivanje kišnice. 
Stavka uključuje izradu i postavu glatke oplate, armiranje, te dobavu, ugradnju, njegu i zaštitu betona, a prema potrebi i druge radove koji osiguravaju kvalitetnu izvedbu. 
Armirano betonske elemente žardinjere armirati armaturnim čelikom B500B.
</t>
    </r>
    <r>
      <rPr>
        <sz val="11"/>
        <rFont val="Arial Narrow"/>
        <family val="2"/>
        <charset val="238"/>
      </rPr>
      <t xml:space="preserve">Prije početka betoniranja izvođač mora napraviti probni uzorak žardinjere. Izradi se pristupa nakon odobrenja projektanta. </t>
    </r>
    <r>
      <rPr>
        <sz val="11"/>
        <color indexed="8"/>
        <rFont val="Arial Narrow"/>
        <family val="2"/>
        <charset val="238"/>
      </rPr>
      <t xml:space="preserve">
U svemu prema projektu i detaljnim nacrtima.</t>
    </r>
  </si>
  <si>
    <t>•Tip C2 : 
beton 1,6 m3, oplata  16 m2                 kom 3
•Tip D : 
beton 3,0 m3, oplata  25 m2                  kom 3</t>
  </si>
  <si>
    <t>•Tip A1 : 
beton 2,7 m3, oplata  22 m2                kom 23
•Tip A2 : 
beton 2,6 m3, oplata  21 m2                kom 4
•Tip A3 : 
beton 2,6 m3, oplata  21 m2                kom 6
•Tip B1 : 
beton 1,5 m3, oplata  11 m2                kom 9
•Tip B2 : 
beton 1,5 m3, oplata  11 m2                 kom 6
•Tip B3 : 
beton 1,5 m3, oplata  11 m2                 kom 5
•Tip C1 : 
beton 1,5 m3, oplata  14m2                  kom 11</t>
  </si>
  <si>
    <t xml:space="preserve">                  SVEUKUPNA REKAPITUALACIJA 2. FAZE</t>
  </si>
  <si>
    <r>
      <t>3. FAZA -</t>
    </r>
    <r>
      <rPr>
        <sz val="12"/>
        <rFont val="Arial"/>
        <family val="2"/>
        <charset val="238"/>
      </rPr>
      <t>SKLADIŠTE I POMOĆNI PROSTORI</t>
    </r>
  </si>
  <si>
    <t>Zadar, ožujak 2019.</t>
  </si>
  <si>
    <t>Zadar,  ožujak 2019.</t>
  </si>
  <si>
    <t xml:space="preserve">  UKUPNO </t>
  </si>
  <si>
    <t>→čišćenje radnog prostora nakon završetka svake faze rada te prijenos otpadnog  i viška iskopanog   materijala na gradsku deponiju na udaljenost u krugu 10km.</t>
  </si>
  <si>
    <t>Iskope za temelje izvesti točno po projektu, jer se prekopi neće priznati u obračunu, a predviđenu kategoriju u troškovniku izvođač treba provjeriti na licu mjesta. Ukoliko kategorija u troškovniku ne odgovara, ustanoviti ispravnu i to unijeti u građevinski dnevnik, a što obostrano potpisuju nadzorni organ i rukovoditelj gradnje te zajedno s projektantom (statičarom) izvršiti korekciju dimenzija temelja, za sve štete koje bi nastale uslijed pogrešnog temeljenja odgovoran je izvođač.
Nakon iskopa temelja, izvedbe horizontalnog razvoda instalacija i postave i zaštite vertikalne hidoizolacije materijal koji se vraća u iskop treba polijevati radi boljeg nabijanja.
Materijal za batudu ispod betonskih podloga dobija se prosijavanjem šljunka tako da se ukloni pijesak i šljunak sitniji od 10 mm. Može se upotrijebiti i tucanik veličine zrna 10 do 80 mm. Sloj batude ili tucanika treba fino isplanirati i nabiti. Kameni materijal koji se ugrađuje mora odgovarati propisima HRN.
Jedinična cijena za pojedinu stavku treba sadržavati:
- sav rad za iskop,
- potrebne razupore, potpore i mostove za prebacivanje,
- nalaganje temelja,
- kod izvedbe nasipa uključivo nabijanje i polijevanje vodom,
- uklanjanje smeća i sl. sa gradilišta na deponiju,
- sav potreban materijal za iskope viših kategorija terena.
Obračun iskopanog materijala izvršiti po m³ u sraslom stanju, s time da količina iskopa mora biti jednaka količini ugradbe i odvoza, odnosno dovoza materijala. Sav nastali otpad i višak iskopanog materijala mora se odvesti na gradsku deponiju u udaljenosti od 10 km.
Faktor rastresitosti uključiti u jediničnu cijenu, jer se isti količinski neće obračunavati.
Ovi uvjeti mijenjaju se ili dopunjuju pojedinim stavkama troškovnika.</t>
  </si>
  <si>
    <r>
      <t>Postavljanje brtvene trake na spoju betonske i asfaltne kolničke konstrukcije.
Koristit će se samoljepiva bitumensku traka izrađena za navedenu namjenu. Traka se postavlja prema uputama proizvođača, ljepljenjem na bridove prethodno izvedene betonske kolničke konstrukcije, a prije izvođenja asfaltnih slojeva. Dimenzije brtvene trake 50x10mm
Obračun radova po m</t>
    </r>
    <r>
      <rPr>
        <vertAlign val="superscript"/>
        <sz val="11"/>
        <rFont val="Arial"/>
        <family val="2"/>
        <charset val="238"/>
      </rPr>
      <t>'</t>
    </r>
    <r>
      <rPr>
        <sz val="11"/>
        <rFont val="Arial"/>
        <family val="2"/>
        <charset val="238"/>
      </rPr>
      <t xml:space="preserve"> postavljene trake.</t>
    </r>
  </si>
  <si>
    <t>Strojni iskop jame za betonski temelj stupa (visine 14m) dim 220 x220 x 0,80cm sa pravilnim odsijecanjima strana. Iskop se vrši u zemlji neovisno o kategoriji. U cijenu uključen i odvoz viška materijala na deponiju udaljenu do 10 km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</si>
</sst>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 #,##0.00\ &quot;kn&quot;_-;\-* #,##0.00\ &quot;kn&quot;_-;_-* &quot;-&quot;??\ &quot;kn&quot;_-;_-@_-"/>
    <numFmt numFmtId="43" formatCode="_-* #,##0.00\ _k_n_-;\-* #,##0.00\ _k_n_-;_-* &quot;-&quot;??\ _k_n_-;_-@_-"/>
    <numFmt numFmtId="164" formatCode="_(&quot;$&quot;* #,##0.00_);_(&quot;$&quot;* \(#,##0.00\);_(&quot;$&quot;* &quot;-&quot;??_);_(@_)"/>
    <numFmt numFmtId="165" formatCode="_(* #,##0.00_);_(* \(#,##0.00\);_(* &quot;-&quot;??_);_(@_)"/>
    <numFmt numFmtId="166" formatCode="0.0"/>
    <numFmt numFmtId="167" formatCode="_-* #,##0.00\ [$€-1]_-;\-* #,##0.00\ [$€-1]_-;_-* &quot;-&quot;??\ [$€-1]_-;_-@_-"/>
    <numFmt numFmtId="168" formatCode="_-[$€-2]\ * #,##0.00_-;\-[$€-2]\ * #,##0.00_-;_-[$€-2]\ * &quot;-&quot;??_-"/>
    <numFmt numFmtId="169" formatCode="_-* #,##0.00\ _k_n_-;\-* #,##0.00\ _k_n_-;_-* \-??\ _k_n_-;_-@_-"/>
    <numFmt numFmtId="170" formatCode="_-* #,##0.00&quot; kn&quot;_-;\-* #,##0.00&quot; kn&quot;_-;_-* \-??&quot; kn&quot;_-;_-@_-"/>
    <numFmt numFmtId="171" formatCode="_-[$€-2]\ * #,##0.00_-;\-[$€-2]\ * #,##0.00_-;_-[$€-2]\ * \-??_-"/>
    <numFmt numFmtId="172" formatCode="_(* #,##0.00_);_(* \(#,##0.00\);_(* \-??_);_(@_)"/>
    <numFmt numFmtId="173" formatCode="@\ &quot;*&quot;"/>
    <numFmt numFmtId="174" formatCode="_-* #,##0.00\ [$€-1]_-;\-* #,##0.00\ [$€-1]_-;_-* \-??\ [$€-1]_-;_-@_-"/>
    <numFmt numFmtId="175" formatCode="_-* #,##0\ _$_-;\-* #,##0\ _$_-;_-* &quot;-&quot;\ _$_-;_-@_-"/>
    <numFmt numFmtId="176" formatCode="_-* #,##0.00_-;\-* #,##0.00_-;_-* &quot;-&quot;??_-;_-@_-"/>
    <numFmt numFmtId="177" formatCode="#,##0.00\ &quot;kn&quot;"/>
    <numFmt numFmtId="178" formatCode="_-* #,##0.00\ _K_n_-;\-* #,##0.00\ _K_n_-;_-* &quot;-&quot;??\ _K_n_-;_-@_-"/>
    <numFmt numFmtId="179" formatCode="#,##0.00_ ;\-#,##0.00\ "/>
    <numFmt numFmtId="180" formatCode="###,##0.00"/>
    <numFmt numFmtId="181" formatCode="_-* #,##0.00_K_n_-;\-* #,##0.00_K_n_-;_-* \-??_K_n_-;_-@_-"/>
    <numFmt numFmtId="182" formatCode="#,##0.00&quot; kn &quot;;\-#,##0.00&quot; kn &quot;;&quot; -&quot;#&quot; kn &quot;;@\ "/>
    <numFmt numFmtId="183" formatCode="#,##0.00\ _k_n"/>
    <numFmt numFmtId="184" formatCode="#"/>
  </numFmts>
  <fonts count="229">
    <font>
      <sz val="10"/>
      <name val="Arial"/>
      <charset val="238"/>
    </font>
    <font>
      <sz val="10"/>
      <name val="Arial"/>
      <family val="2"/>
      <charset val="238"/>
    </font>
    <font>
      <sz val="8"/>
      <name val="Arial"/>
      <family val="2"/>
      <charset val="238"/>
    </font>
    <font>
      <sz val="6"/>
      <name val="Arial"/>
      <family val="2"/>
      <charset val="238"/>
    </font>
    <font>
      <b/>
      <sz val="8"/>
      <name val="Arial"/>
      <family val="2"/>
      <charset val="238"/>
    </font>
    <font>
      <sz val="10"/>
      <name val="Arial"/>
      <family val="2"/>
      <charset val="238"/>
    </font>
    <font>
      <b/>
      <sz val="10"/>
      <name val="Arial"/>
      <family val="2"/>
      <charset val="238"/>
    </font>
    <font>
      <sz val="10"/>
      <name val="Arial"/>
      <family val="2"/>
    </font>
    <font>
      <sz val="12"/>
      <name val="Arial"/>
      <family val="2"/>
    </font>
    <font>
      <b/>
      <sz val="12"/>
      <name val="Arial"/>
      <family val="2"/>
    </font>
    <font>
      <sz val="14"/>
      <name val="Arial"/>
      <family val="2"/>
    </font>
    <font>
      <sz val="12"/>
      <name val="Times New Roman"/>
      <family val="1"/>
      <charset val="238"/>
    </font>
    <font>
      <sz val="12"/>
      <name val="Arial"/>
      <family val="2"/>
      <charset val="238"/>
    </font>
    <font>
      <b/>
      <sz val="12"/>
      <name val="Arial"/>
      <family val="2"/>
      <charset val="238"/>
    </font>
    <font>
      <sz val="8"/>
      <name val="Arial"/>
      <family val="2"/>
    </font>
    <font>
      <sz val="14"/>
      <name val="Arial"/>
      <family val="2"/>
      <charset val="238"/>
    </font>
    <font>
      <sz val="16"/>
      <name val="Arial"/>
      <family val="2"/>
    </font>
    <font>
      <sz val="16"/>
      <name val="Times New Roman"/>
      <family val="1"/>
      <charset val="238"/>
    </font>
    <font>
      <sz val="11"/>
      <name val="Arial"/>
      <family val="2"/>
    </font>
    <font>
      <sz val="11"/>
      <name val="Times New Roman"/>
      <family val="1"/>
      <charset val="238"/>
    </font>
    <font>
      <i/>
      <sz val="11"/>
      <name val="Times New Roman"/>
      <family val="1"/>
      <charset val="238"/>
    </font>
    <font>
      <sz val="9"/>
      <name val="Arial"/>
      <family val="2"/>
      <charset val="238"/>
    </font>
    <font>
      <b/>
      <sz val="9"/>
      <name val="Arial"/>
      <family val="2"/>
      <charset val="238"/>
    </font>
    <font>
      <i/>
      <sz val="10"/>
      <name val="Arial"/>
      <family val="2"/>
    </font>
    <font>
      <sz val="9"/>
      <name val="Arial"/>
      <family val="2"/>
    </font>
    <font>
      <i/>
      <sz val="9"/>
      <name val="Arial"/>
      <family val="2"/>
    </font>
    <font>
      <sz val="9"/>
      <name val="Times New Roman"/>
      <family val="1"/>
      <charset val="238"/>
    </font>
    <font>
      <b/>
      <sz val="16"/>
      <name val="Arial"/>
      <family val="2"/>
      <charset val="238"/>
    </font>
    <font>
      <vertAlign val="superscript"/>
      <sz val="9"/>
      <name val="Arial"/>
      <family val="2"/>
      <charset val="238"/>
    </font>
    <font>
      <sz val="8"/>
      <name val="Arial"/>
      <family val="2"/>
      <charset val="238"/>
    </font>
    <font>
      <sz val="9"/>
      <color indexed="10"/>
      <name val="Arial"/>
      <family val="2"/>
      <charset val="238"/>
    </font>
    <font>
      <b/>
      <sz val="9"/>
      <color indexed="10"/>
      <name val="Arial"/>
      <family val="2"/>
      <charset val="238"/>
    </font>
    <font>
      <sz val="11"/>
      <color indexed="10"/>
      <name val="Arial"/>
      <family val="2"/>
      <charset val="238"/>
    </font>
    <font>
      <sz val="8"/>
      <name val="Arial"/>
      <family val="2"/>
      <charset val="238"/>
    </font>
    <font>
      <sz val="10"/>
      <name val="Arial"/>
      <family val="2"/>
      <charset val="238"/>
    </font>
    <font>
      <sz val="9"/>
      <name val="Arial"/>
      <family val="2"/>
      <charset val="238"/>
    </font>
    <font>
      <sz val="6"/>
      <name val="Arial"/>
      <family val="2"/>
      <charset val="238"/>
    </font>
    <font>
      <b/>
      <sz val="9"/>
      <name val="Arial"/>
      <family val="2"/>
      <charset val="238"/>
    </font>
    <font>
      <b/>
      <sz val="10"/>
      <name val="Arial"/>
      <family val="2"/>
      <charset val="238"/>
    </font>
    <font>
      <sz val="9"/>
      <color indexed="8"/>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9"/>
      <name val="Arial"/>
      <family val="2"/>
      <charset val="238"/>
    </font>
    <font>
      <sz val="8"/>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Arial CE"/>
      <charset val="238"/>
    </font>
    <font>
      <sz val="10"/>
      <name val="Courier"/>
      <family val="3"/>
    </font>
    <font>
      <i/>
      <sz val="11"/>
      <color indexed="23"/>
      <name val="Calibri"/>
      <family val="2"/>
    </font>
    <font>
      <sz val="11"/>
      <color indexed="17"/>
      <name val="Calibri"/>
      <family val="2"/>
    </font>
    <font>
      <b/>
      <sz val="12"/>
      <color indexed="8"/>
      <name val="Century Gothic"/>
      <family val="2"/>
      <charset val="238"/>
    </font>
    <font>
      <b/>
      <sz val="15"/>
      <color indexed="56"/>
      <name val="Calibri"/>
      <family val="2"/>
    </font>
    <font>
      <b/>
      <sz val="13"/>
      <color indexed="56"/>
      <name val="Calibri"/>
      <family val="2"/>
    </font>
    <font>
      <b/>
      <sz val="11"/>
      <color indexed="56"/>
      <name val="Calibri"/>
      <family val="2"/>
    </font>
    <font>
      <sz val="6.8"/>
      <color indexed="8"/>
      <name val="Arial Unicode MS"/>
      <family val="2"/>
      <charset val="238"/>
    </font>
    <font>
      <sz val="11"/>
      <color indexed="62"/>
      <name val="Calibri"/>
      <family val="2"/>
    </font>
    <font>
      <sz val="10"/>
      <name val="Times New Roman CE"/>
      <family val="1"/>
      <charset val="238"/>
    </font>
    <font>
      <sz val="12"/>
      <name val="Times New Roman CE"/>
      <family val="1"/>
      <charset val="238"/>
    </font>
    <font>
      <sz val="10"/>
      <color indexed="8"/>
      <name val="Century Gothic"/>
      <family val="2"/>
      <charset val="238"/>
    </font>
    <font>
      <sz val="11"/>
      <color indexed="52"/>
      <name val="Calibri"/>
      <family val="2"/>
    </font>
    <font>
      <b/>
      <u/>
      <sz val="10"/>
      <name val="Arial"/>
      <family val="2"/>
    </font>
    <font>
      <sz val="11"/>
      <color indexed="60"/>
      <name val="Calibri"/>
      <family val="2"/>
    </font>
    <font>
      <sz val="10"/>
      <name val="Geometr706 Md BT"/>
      <charset val="238"/>
    </font>
    <font>
      <sz val="11"/>
      <name val="Times New Roman CE"/>
      <family val="1"/>
      <charset val="238"/>
    </font>
    <font>
      <sz val="10"/>
      <name val="HBauhaus"/>
      <charset val="238"/>
    </font>
    <font>
      <sz val="11"/>
      <name val="Arial"/>
      <family val="2"/>
      <charset val="238"/>
    </font>
    <font>
      <sz val="11"/>
      <color indexed="8"/>
      <name val="Arial"/>
      <family val="2"/>
      <charset val="238"/>
    </font>
    <font>
      <sz val="12"/>
      <name val="HRHelvetica"/>
    </font>
    <font>
      <sz val="10"/>
      <color indexed="8"/>
      <name val="Arial"/>
      <family val="2"/>
      <charset val="238"/>
    </font>
    <font>
      <sz val="11"/>
      <name val="Arial CE"/>
      <charset val="238"/>
    </font>
    <font>
      <b/>
      <sz val="11"/>
      <color indexed="63"/>
      <name val="Calibri"/>
      <family val="2"/>
    </font>
    <font>
      <sz val="10"/>
      <name val="Helv"/>
      <charset val="238"/>
    </font>
    <font>
      <b/>
      <sz val="18"/>
      <color indexed="56"/>
      <name val="Cambria"/>
      <family val="2"/>
    </font>
    <font>
      <b/>
      <sz val="11"/>
      <color indexed="8"/>
      <name val="Calibri"/>
      <family val="2"/>
    </font>
    <font>
      <sz val="11"/>
      <color indexed="10"/>
      <name val="Calibri"/>
      <family val="2"/>
    </font>
    <font>
      <b/>
      <sz val="11"/>
      <color indexed="8"/>
      <name val="Arial"/>
      <family val="2"/>
      <charset val="238"/>
    </font>
    <font>
      <vertAlign val="superscript"/>
      <sz val="9"/>
      <color indexed="8"/>
      <name val="Arial"/>
      <family val="2"/>
      <charset val="238"/>
    </font>
    <font>
      <b/>
      <sz val="9"/>
      <color indexed="8"/>
      <name val="Arial"/>
      <family val="2"/>
      <charset val="238"/>
    </font>
    <font>
      <sz val="11"/>
      <name val="Arial"/>
      <family val="2"/>
      <charset val="238"/>
    </font>
    <font>
      <b/>
      <sz val="11"/>
      <name val="Arial"/>
      <family val="2"/>
      <charset val="238"/>
    </font>
    <font>
      <b/>
      <sz val="11"/>
      <color indexed="10"/>
      <name val="Arial"/>
      <family val="2"/>
      <charset val="238"/>
    </font>
    <font>
      <vertAlign val="superscript"/>
      <sz val="11"/>
      <name val="Arial"/>
      <family val="2"/>
      <charset val="238"/>
    </font>
    <font>
      <vertAlign val="subscript"/>
      <sz val="11"/>
      <name val="Arial"/>
      <family val="2"/>
      <charset val="238"/>
    </font>
    <font>
      <b/>
      <sz val="11"/>
      <name val="Arial"/>
      <family val="2"/>
      <charset val="238"/>
    </font>
    <font>
      <i/>
      <sz val="11"/>
      <name val="Arial"/>
      <family val="2"/>
      <charset val="238"/>
    </font>
    <font>
      <b/>
      <sz val="11"/>
      <name val="Arial"/>
      <family val="2"/>
    </font>
    <font>
      <vertAlign val="subscript"/>
      <sz val="11"/>
      <name val="Arial"/>
      <family val="2"/>
    </font>
    <font>
      <vertAlign val="superscript"/>
      <sz val="11"/>
      <name val="Arial"/>
      <family val="2"/>
    </font>
    <font>
      <b/>
      <sz val="20"/>
      <name val="Arial"/>
      <family val="2"/>
    </font>
    <font>
      <sz val="8"/>
      <name val="Times New Roman CE"/>
      <family val="1"/>
      <charset val="238"/>
    </font>
    <font>
      <b/>
      <sz val="14"/>
      <name val="Times New Roman CE"/>
      <charset val="238"/>
    </font>
    <font>
      <b/>
      <sz val="12"/>
      <name val="Times New Roman CE"/>
      <family val="1"/>
      <charset val="238"/>
    </font>
    <font>
      <sz val="11"/>
      <name val="Times New Roman"/>
      <family val="1"/>
    </font>
    <font>
      <sz val="11"/>
      <name val="Times New Roman CE"/>
      <charset val="238"/>
    </font>
    <font>
      <sz val="11"/>
      <name val="Symbol"/>
      <family val="1"/>
      <charset val="2"/>
    </font>
    <font>
      <b/>
      <sz val="11"/>
      <name val="Times New Roman CE"/>
      <family val="1"/>
      <charset val="238"/>
    </font>
    <font>
      <b/>
      <u/>
      <sz val="12"/>
      <name val="Times New Roman CE"/>
      <charset val="238"/>
    </font>
    <font>
      <vertAlign val="superscript"/>
      <sz val="11"/>
      <name val="Times New Roman CE"/>
      <charset val="238"/>
    </font>
    <font>
      <vertAlign val="superscript"/>
      <sz val="11"/>
      <name val="Times New Roman CE"/>
      <family val="1"/>
      <charset val="238"/>
    </font>
    <font>
      <vertAlign val="superscript"/>
      <sz val="11"/>
      <name val="Times New Roman"/>
      <family val="1"/>
      <charset val="238"/>
    </font>
    <font>
      <vertAlign val="superscript"/>
      <sz val="11"/>
      <name val="Times New Roman"/>
      <family val="1"/>
    </font>
    <font>
      <b/>
      <sz val="11"/>
      <name val="Times New Roman"/>
      <family val="1"/>
      <charset val="238"/>
    </font>
    <font>
      <b/>
      <sz val="11"/>
      <name val="Times New Roman CE"/>
      <charset val="238"/>
    </font>
    <font>
      <b/>
      <u/>
      <sz val="12"/>
      <name val="Times New Roman CE"/>
      <family val="1"/>
      <charset val="238"/>
    </font>
    <font>
      <b/>
      <sz val="12"/>
      <name val="Times New Roman CE"/>
      <charset val="238"/>
    </font>
    <font>
      <sz val="10"/>
      <name val="Helv"/>
    </font>
    <font>
      <sz val="12"/>
      <color indexed="8"/>
      <name val="Times New Roman"/>
      <family val="1"/>
      <charset val="238"/>
    </font>
    <font>
      <sz val="11"/>
      <color indexed="8"/>
      <name val="Helvetica Neue"/>
      <family val="2"/>
      <charset val="238"/>
    </font>
    <font>
      <sz val="10"/>
      <name val="Arial CE"/>
      <charset val="238"/>
    </font>
    <font>
      <sz val="10"/>
      <name val="MS Sans Serif"/>
      <family val="2"/>
      <charset val="238"/>
    </font>
    <font>
      <sz val="10"/>
      <color indexed="8"/>
      <name val="Arial CE"/>
      <charset val="238"/>
    </font>
    <font>
      <sz val="9"/>
      <name val="Arial CE"/>
      <family val="2"/>
      <charset val="238"/>
    </font>
    <font>
      <vertAlign val="superscript"/>
      <sz val="9"/>
      <name val="Arial CE"/>
      <family val="2"/>
      <charset val="238"/>
    </font>
    <font>
      <b/>
      <sz val="9"/>
      <name val="Arial CE"/>
      <family val="2"/>
      <charset val="238"/>
    </font>
    <font>
      <sz val="9"/>
      <color indexed="9"/>
      <name val="Arial"/>
      <family val="2"/>
      <charset val="238"/>
    </font>
    <font>
      <b/>
      <sz val="9"/>
      <name val="Arial CE"/>
      <charset val="238"/>
    </font>
    <font>
      <b/>
      <sz val="10"/>
      <color indexed="8"/>
      <name val="Arial"/>
      <family val="2"/>
      <charset val="238"/>
    </font>
    <font>
      <sz val="16"/>
      <name val="Arial"/>
      <family val="2"/>
      <charset val="238"/>
    </font>
    <font>
      <i/>
      <sz val="11"/>
      <name val="Arial"/>
      <family val="2"/>
    </font>
    <font>
      <sz val="11"/>
      <color indexed="10"/>
      <name val="Arial"/>
      <family val="2"/>
    </font>
    <font>
      <sz val="11"/>
      <name val="Arial CE"/>
      <family val="2"/>
      <charset val="238"/>
    </font>
    <font>
      <vertAlign val="superscript"/>
      <sz val="11"/>
      <name val="Arial CE"/>
      <charset val="238"/>
    </font>
    <font>
      <sz val="10"/>
      <name val="Arial"/>
      <family val="2"/>
      <charset val="238"/>
    </font>
    <font>
      <b/>
      <sz val="10"/>
      <color indexed="10"/>
      <name val="Arial"/>
      <family val="2"/>
      <charset val="238"/>
    </font>
    <font>
      <vertAlign val="superscript"/>
      <sz val="10"/>
      <name val="Arial"/>
      <family val="2"/>
      <charset val="238"/>
    </font>
    <font>
      <vertAlign val="subscript"/>
      <sz val="9"/>
      <name val="Arial"/>
      <family val="2"/>
    </font>
    <font>
      <sz val="9"/>
      <name val="Calibri"/>
      <family val="2"/>
      <charset val="238"/>
    </font>
    <font>
      <b/>
      <sz val="12"/>
      <name val="Arial CE"/>
      <family val="2"/>
      <charset val="238"/>
    </font>
    <font>
      <b/>
      <sz val="14"/>
      <name val="Times New Roman CE"/>
      <family val="1"/>
      <charset val="238"/>
    </font>
    <font>
      <i/>
      <u/>
      <sz val="11"/>
      <name val="Times New Roman CE"/>
      <family val="1"/>
      <charset val="238"/>
    </font>
    <font>
      <vertAlign val="subscript"/>
      <sz val="11"/>
      <name val="Times New Roman CE"/>
      <family val="1"/>
      <charset val="238"/>
    </font>
    <font>
      <sz val="11"/>
      <color indexed="14"/>
      <name val="Times New Roman"/>
      <family val="1"/>
      <charset val="238"/>
    </font>
    <font>
      <sz val="11"/>
      <color indexed="10"/>
      <name val="Times New Roman CE"/>
      <family val="1"/>
      <charset val="238"/>
    </font>
    <font>
      <sz val="11"/>
      <color indexed="8"/>
      <name val="Times New Roman"/>
      <family val="1"/>
    </font>
    <font>
      <sz val="11"/>
      <color indexed="8"/>
      <name val="Times New Roman"/>
      <family val="1"/>
      <charset val="238"/>
    </font>
    <font>
      <sz val="11"/>
      <color indexed="8"/>
      <name val="Times New Roman CE"/>
      <family val="1"/>
      <charset val="238"/>
    </font>
    <font>
      <i/>
      <sz val="11"/>
      <name val="Times New Roman CE"/>
      <family val="1"/>
      <charset val="238"/>
    </font>
    <font>
      <sz val="7"/>
      <name val="Times New Roman"/>
      <family val="1"/>
    </font>
    <font>
      <u/>
      <sz val="11"/>
      <name val="Times New Roman"/>
      <family val="1"/>
      <charset val="238"/>
    </font>
    <font>
      <b/>
      <u/>
      <sz val="14"/>
      <name val="Times New Roman CE"/>
      <family val="1"/>
      <charset val="238"/>
    </font>
    <font>
      <sz val="11"/>
      <name val="Arial Narrow"/>
      <family val="2"/>
      <charset val="238"/>
    </font>
    <font>
      <i/>
      <sz val="10"/>
      <name val="Arial Narrow"/>
      <family val="2"/>
      <charset val="238"/>
    </font>
    <font>
      <b/>
      <sz val="8"/>
      <name val="Arial Narrow"/>
      <family val="2"/>
      <charset val="238"/>
    </font>
    <font>
      <b/>
      <sz val="11"/>
      <name val="Arial Narrow"/>
      <family val="2"/>
      <charset val="238"/>
    </font>
    <font>
      <b/>
      <sz val="14"/>
      <name val="Arial Narrow"/>
      <family val="2"/>
      <charset val="238"/>
    </font>
    <font>
      <sz val="14"/>
      <name val="Arial Narrow"/>
      <family val="2"/>
      <charset val="238"/>
    </font>
    <font>
      <b/>
      <i/>
      <sz val="10"/>
      <name val="Arial Narrow"/>
      <family val="2"/>
      <charset val="238"/>
    </font>
    <font>
      <sz val="10"/>
      <name val="Arial Narrow"/>
      <family val="2"/>
      <charset val="238"/>
    </font>
    <font>
      <i/>
      <sz val="10"/>
      <color indexed="10"/>
      <name val="Arial Narrow"/>
      <family val="2"/>
      <charset val="238"/>
    </font>
    <font>
      <sz val="11"/>
      <color indexed="8"/>
      <name val="Arial Narrow"/>
      <family val="2"/>
      <charset val="238"/>
    </font>
    <font>
      <sz val="18"/>
      <name val="Arial"/>
      <family val="2"/>
      <charset val="238"/>
    </font>
    <font>
      <b/>
      <i/>
      <sz val="9"/>
      <color indexed="8"/>
      <name val="Arial"/>
      <family val="2"/>
      <charset val="238"/>
    </font>
    <font>
      <b/>
      <i/>
      <sz val="10"/>
      <color indexed="8"/>
      <name val="Arial"/>
      <family val="2"/>
      <charset val="238"/>
    </font>
    <font>
      <i/>
      <sz val="10"/>
      <color indexed="8"/>
      <name val="Arial"/>
      <family val="2"/>
      <charset val="238"/>
    </font>
    <font>
      <i/>
      <sz val="9"/>
      <color indexed="8"/>
      <name val="Arial"/>
      <family val="2"/>
      <charset val="238"/>
    </font>
    <font>
      <i/>
      <sz val="10"/>
      <name val="Arial"/>
      <family val="2"/>
      <charset val="238"/>
    </font>
    <font>
      <i/>
      <sz val="9"/>
      <name val="Arial"/>
      <family val="2"/>
      <charset val="238"/>
    </font>
    <font>
      <b/>
      <i/>
      <sz val="11"/>
      <name val="Arial Narrow"/>
      <family val="2"/>
      <charset val="238"/>
    </font>
    <font>
      <sz val="11"/>
      <name val="Arial Narrow"/>
      <family val="2"/>
    </font>
    <font>
      <sz val="11"/>
      <name val="Calibri"/>
      <family val="2"/>
      <charset val="238"/>
    </font>
    <font>
      <b/>
      <sz val="10"/>
      <name val="Arial Narrow"/>
      <family val="2"/>
      <charset val="238"/>
    </font>
    <font>
      <sz val="11"/>
      <color theme="1"/>
      <name val="Calibri"/>
      <family val="2"/>
      <charset val="238"/>
      <scheme val="minor"/>
    </font>
    <font>
      <sz val="14"/>
      <color theme="1"/>
      <name val="Arial Narrow"/>
      <family val="2"/>
      <charset val="238"/>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b/>
      <sz val="8"/>
      <color theme="1"/>
      <name val="Arial Narrow"/>
      <family val="2"/>
      <charset val="238"/>
    </font>
    <font>
      <sz val="11"/>
      <color rgb="FFFF0000"/>
      <name val="Arial Narrow"/>
      <family val="2"/>
      <charset val="238"/>
    </font>
    <font>
      <sz val="11"/>
      <color rgb="FF000000"/>
      <name val="Arial Narrow"/>
      <family val="2"/>
      <charset val="238"/>
    </font>
    <font>
      <b/>
      <sz val="14"/>
      <color theme="1"/>
      <name val="Arial Narrow"/>
      <family val="2"/>
      <charset val="238"/>
    </font>
    <font>
      <b/>
      <sz val="12"/>
      <color theme="1"/>
      <name val="Arial Narrow"/>
      <family val="2"/>
      <charset val="238"/>
    </font>
    <font>
      <sz val="15"/>
      <color rgb="FFFF0000"/>
      <name val="Arial"/>
      <family val="2"/>
      <charset val="238"/>
    </font>
    <font>
      <b/>
      <sz val="16"/>
      <color theme="1"/>
      <name val="Arial Narrow"/>
      <family val="2"/>
      <charset val="238"/>
    </font>
    <font>
      <b/>
      <i/>
      <sz val="10"/>
      <color rgb="FFFF0000"/>
      <name val="Arial Narrow"/>
      <family val="2"/>
      <charset val="238"/>
    </font>
    <font>
      <sz val="10"/>
      <color theme="1"/>
      <name val="Arial Narrow"/>
      <family val="2"/>
      <charset val="238"/>
    </font>
    <font>
      <sz val="10"/>
      <name val="AvantGarde Md BT"/>
      <family val="2"/>
      <charset val="238"/>
    </font>
    <font>
      <sz val="12"/>
      <color theme="1"/>
      <name val="Calibri"/>
      <family val="2"/>
      <charset val="238"/>
      <scheme val="minor"/>
    </font>
    <font>
      <sz val="16"/>
      <color theme="1"/>
      <name val="Arial Narrow"/>
      <family val="2"/>
      <charset val="238"/>
    </font>
    <font>
      <b/>
      <sz val="10"/>
      <color theme="1"/>
      <name val="Arial Narrow"/>
      <family val="2"/>
      <charset val="238"/>
    </font>
    <font>
      <vertAlign val="superscript"/>
      <sz val="11"/>
      <name val="Arial Narrow"/>
      <family val="2"/>
      <charset val="238"/>
    </font>
    <font>
      <sz val="11"/>
      <color rgb="FF000000"/>
      <name val="Calibri"/>
      <family val="2"/>
      <charset val="238"/>
    </font>
    <font>
      <sz val="8"/>
      <name val="Arial Narrow"/>
      <family val="2"/>
      <charset val="238"/>
    </font>
    <font>
      <u/>
      <sz val="12"/>
      <name val="Arial Narrow"/>
      <family val="2"/>
      <charset val="238"/>
    </font>
    <font>
      <i/>
      <u/>
      <sz val="11"/>
      <name val="Arial Narrow"/>
      <family val="2"/>
      <charset val="238"/>
    </font>
    <font>
      <i/>
      <sz val="11"/>
      <name val="Arial Narrow"/>
      <family val="2"/>
      <charset val="238"/>
    </font>
    <font>
      <sz val="12"/>
      <name val="Arial Narrow"/>
      <family val="2"/>
      <charset val="238"/>
    </font>
    <font>
      <vertAlign val="subscript"/>
      <sz val="11"/>
      <name val="Arial Narrow"/>
      <family val="2"/>
      <charset val="238"/>
    </font>
    <font>
      <sz val="11"/>
      <color indexed="14"/>
      <name val="Arial Narrow"/>
      <family val="2"/>
      <charset val="238"/>
    </font>
    <font>
      <sz val="11"/>
      <color indexed="10"/>
      <name val="Arial Narrow"/>
      <family val="2"/>
      <charset val="238"/>
    </font>
    <font>
      <sz val="7"/>
      <name val="Arial Narrow"/>
      <family val="2"/>
      <charset val="238"/>
    </font>
    <font>
      <u/>
      <sz val="11"/>
      <name val="Arial Narrow"/>
      <family val="2"/>
      <charset val="238"/>
    </font>
    <font>
      <u/>
      <sz val="14"/>
      <name val="Arial Narrow"/>
      <family val="2"/>
      <charset val="238"/>
    </font>
    <font>
      <sz val="9"/>
      <name val="Arial Narrow"/>
      <family val="2"/>
      <charset val="238"/>
    </font>
    <font>
      <b/>
      <sz val="9"/>
      <name val="Arial Narrow"/>
      <family val="2"/>
      <charset val="238"/>
    </font>
    <font>
      <vertAlign val="subscript"/>
      <sz val="10"/>
      <name val="Arial Narrow"/>
      <family val="2"/>
      <charset val="238"/>
    </font>
    <font>
      <sz val="10"/>
      <color theme="0"/>
      <name val="Arial Narrow"/>
      <family val="2"/>
      <charset val="238"/>
    </font>
    <font>
      <sz val="10"/>
      <color indexed="8"/>
      <name val="Arial Narrow"/>
      <family val="2"/>
      <charset val="238"/>
    </font>
    <font>
      <vertAlign val="superscript"/>
      <sz val="9"/>
      <name val="Arial Narrow"/>
      <family val="2"/>
      <charset val="238"/>
    </font>
    <font>
      <vertAlign val="superscript"/>
      <sz val="10"/>
      <name val="Arial Narrow"/>
      <family val="2"/>
      <charset val="238"/>
    </font>
    <font>
      <b/>
      <sz val="12"/>
      <name val="Arial Narrow"/>
      <family val="2"/>
      <charset val="238"/>
    </font>
    <font>
      <b/>
      <sz val="14"/>
      <color indexed="8"/>
      <name val="Arial Narrow"/>
      <family val="2"/>
      <charset val="238"/>
    </font>
    <font>
      <i/>
      <sz val="9"/>
      <color indexed="8"/>
      <name val="Arial Narrow"/>
      <family val="2"/>
      <charset val="238"/>
    </font>
    <font>
      <i/>
      <sz val="10"/>
      <color indexed="8"/>
      <name val="Arial Narrow"/>
      <family val="2"/>
      <charset val="238"/>
    </font>
    <font>
      <b/>
      <i/>
      <sz val="9"/>
      <color indexed="8"/>
      <name val="Arial Narrow"/>
      <family val="2"/>
      <charset val="238"/>
    </font>
    <font>
      <b/>
      <i/>
      <sz val="12"/>
      <color indexed="8"/>
      <name val="Arial Narrow"/>
      <family val="2"/>
      <charset val="238"/>
    </font>
    <font>
      <b/>
      <i/>
      <sz val="10"/>
      <color indexed="8"/>
      <name val="Arial Narrow"/>
      <family val="2"/>
      <charset val="238"/>
    </font>
    <font>
      <b/>
      <sz val="10"/>
      <color indexed="8"/>
      <name val="Arial Narrow"/>
      <family val="2"/>
      <charset val="238"/>
    </font>
    <font>
      <i/>
      <sz val="9"/>
      <name val="Arial Narrow"/>
      <family val="2"/>
      <charset val="238"/>
    </font>
    <font>
      <b/>
      <i/>
      <sz val="11"/>
      <color indexed="8"/>
      <name val="Arial Narrow"/>
      <family val="2"/>
      <charset val="23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gray0625"/>
    </fill>
    <fill>
      <patternFill patternType="solid">
        <fgColor indexed="43"/>
      </patternFill>
    </fill>
    <fill>
      <patternFill patternType="solid">
        <fgColor indexed="27"/>
        <bgColor indexed="41"/>
      </patternFill>
    </fill>
    <fill>
      <patternFill patternType="solid">
        <fgColor indexed="22"/>
        <bgColor indexed="64"/>
      </patternFill>
    </fill>
    <fill>
      <patternFill patternType="solid">
        <fgColor indexed="47"/>
        <bgColor indexed="64"/>
      </patternFill>
    </fill>
    <fill>
      <patternFill patternType="solid">
        <fgColor indexed="1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hair">
        <color indexed="64"/>
      </top>
      <bottom style="hair">
        <color indexed="64"/>
      </bottom>
      <diagonal/>
    </border>
    <border>
      <left/>
      <right/>
      <top style="thin">
        <color indexed="62"/>
      </top>
      <bottom style="double">
        <color indexed="62"/>
      </bottom>
      <diagonal/>
    </border>
    <border>
      <left/>
      <right/>
      <top style="thin">
        <color indexed="8"/>
      </top>
      <bottom style="thin">
        <color indexed="8"/>
      </bottom>
      <diagonal/>
    </border>
    <border>
      <left/>
      <right/>
      <top style="hair">
        <color indexed="8"/>
      </top>
      <bottom style="hair">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43">
    <xf numFmtId="0" fontId="0" fillId="0" borderId="0"/>
    <xf numFmtId="0" fontId="18" fillId="0" borderId="0">
      <alignment horizontal="left" vertical="top" wrapText="1"/>
    </xf>
    <xf numFmtId="0" fontId="59" fillId="0" borderId="0"/>
    <xf numFmtId="0" fontId="40" fillId="2" borderId="0" applyNumberFormat="0" applyBorder="0" applyAlignment="0" applyProtection="0"/>
    <xf numFmtId="0" fontId="6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6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60" fillId="4"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60" fillId="5"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60" fillId="6"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60" fillId="7" borderId="0" applyNumberFormat="0" applyBorder="0" applyAlignment="0" applyProtection="0"/>
    <xf numFmtId="0" fontId="40" fillId="7"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60" fillId="8"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6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60" fillId="10"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60" fillId="5"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6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6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8" borderId="0" applyNumberFormat="0" applyBorder="0" applyAlignment="0" applyProtection="0"/>
    <xf numFmtId="0" fontId="41" fillId="12" borderId="0" applyNumberFormat="0" applyBorder="0" applyAlignment="0" applyProtection="0"/>
    <xf numFmtId="0" fontId="61" fillId="12" borderId="0" applyNumberFormat="0" applyBorder="0" applyAlignment="0" applyProtection="0"/>
    <xf numFmtId="0" fontId="41" fillId="9" borderId="0" applyNumberFormat="0" applyBorder="0" applyAlignment="0" applyProtection="0"/>
    <xf numFmtId="0" fontId="61" fillId="9" borderId="0" applyNumberFormat="0" applyBorder="0" applyAlignment="0" applyProtection="0"/>
    <xf numFmtId="0" fontId="41" fillId="10" borderId="0" applyNumberFormat="0" applyBorder="0" applyAlignment="0" applyProtection="0"/>
    <xf numFmtId="0" fontId="61" fillId="10" borderId="0" applyNumberFormat="0" applyBorder="0" applyAlignment="0" applyProtection="0"/>
    <xf numFmtId="0" fontId="41" fillId="13" borderId="0" applyNumberFormat="0" applyBorder="0" applyAlignment="0" applyProtection="0"/>
    <xf numFmtId="0" fontId="61" fillId="13" borderId="0" applyNumberFormat="0" applyBorder="0" applyAlignment="0" applyProtection="0"/>
    <xf numFmtId="0" fontId="41" fillId="14" borderId="0" applyNumberFormat="0" applyBorder="0" applyAlignment="0" applyProtection="0"/>
    <xf numFmtId="0" fontId="61" fillId="14" borderId="0" applyNumberFormat="0" applyBorder="0" applyAlignment="0" applyProtection="0"/>
    <xf numFmtId="0" fontId="41" fillId="15" borderId="0" applyNumberFormat="0" applyBorder="0" applyAlignment="0" applyProtection="0"/>
    <xf numFmtId="0" fontId="61" fillId="15"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61" fillId="16" borderId="0" applyNumberFormat="0" applyBorder="0" applyAlignment="0" applyProtection="0"/>
    <xf numFmtId="0" fontId="41" fillId="17" borderId="0" applyNumberFormat="0" applyBorder="0" applyAlignment="0" applyProtection="0"/>
    <xf numFmtId="0" fontId="61" fillId="17" borderId="0" applyNumberFormat="0" applyBorder="0" applyAlignment="0" applyProtection="0"/>
    <xf numFmtId="0" fontId="41" fillId="18" borderId="0" applyNumberFormat="0" applyBorder="0" applyAlignment="0" applyProtection="0"/>
    <xf numFmtId="0" fontId="61" fillId="18" borderId="0" applyNumberFormat="0" applyBorder="0" applyAlignment="0" applyProtection="0"/>
    <xf numFmtId="0" fontId="41" fillId="13" borderId="0" applyNumberFormat="0" applyBorder="0" applyAlignment="0" applyProtection="0"/>
    <xf numFmtId="0" fontId="61" fillId="13" borderId="0" applyNumberFormat="0" applyBorder="0" applyAlignment="0" applyProtection="0"/>
    <xf numFmtId="0" fontId="41" fillId="14" borderId="0" applyNumberFormat="0" applyBorder="0" applyAlignment="0" applyProtection="0"/>
    <xf numFmtId="0" fontId="61" fillId="14" borderId="0" applyNumberFormat="0" applyBorder="0" applyAlignment="0" applyProtection="0"/>
    <xf numFmtId="0" fontId="41" fillId="19" borderId="0" applyNumberFormat="0" applyBorder="0" applyAlignment="0" applyProtection="0"/>
    <xf numFmtId="0" fontId="61" fillId="19" borderId="0" applyNumberFormat="0" applyBorder="0" applyAlignment="0" applyProtection="0"/>
    <xf numFmtId="0" fontId="42" fillId="3" borderId="0" applyNumberFormat="0" applyBorder="0" applyAlignment="0" applyProtection="0"/>
    <xf numFmtId="0" fontId="62" fillId="3" borderId="0" applyNumberFormat="0" applyBorder="0" applyAlignment="0" applyProtection="0"/>
    <xf numFmtId="0" fontId="5" fillId="20" borderId="1" applyNumberFormat="0" applyFont="0" applyAlignment="0" applyProtection="0"/>
    <xf numFmtId="0" fontId="43" fillId="21" borderId="2" applyNumberFormat="0" applyAlignment="0" applyProtection="0"/>
    <xf numFmtId="0" fontId="63" fillId="21" borderId="2" applyNumberFormat="0" applyAlignment="0" applyProtection="0"/>
    <xf numFmtId="0" fontId="43" fillId="21" borderId="2" applyNumberFormat="0" applyAlignment="0" applyProtection="0"/>
    <xf numFmtId="0" fontId="44" fillId="22" borderId="3" applyNumberFormat="0" applyAlignment="0" applyProtection="0"/>
    <xf numFmtId="0" fontId="64" fillId="22" borderId="3" applyNumberFormat="0" applyAlignment="0" applyProtection="0"/>
    <xf numFmtId="0" fontId="44" fillId="22" borderId="3"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9" fontId="5" fillId="0" borderId="0" applyFill="0" applyBorder="0" applyAlignment="0" applyProtection="0"/>
    <xf numFmtId="181"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72" fontId="5" fillId="0" borderId="0" applyFill="0" applyBorder="0" applyAlignment="0" applyProtection="0"/>
    <xf numFmtId="181" fontId="5" fillId="0" borderId="0"/>
    <xf numFmtId="165" fontId="7" fillId="0" borderId="0" applyFont="0" applyFill="0" applyBorder="0" applyAlignment="0" applyProtection="0"/>
    <xf numFmtId="165" fontId="5" fillId="0" borderId="0" applyFont="0" applyFill="0" applyBorder="0" applyAlignment="0" applyProtection="0"/>
    <xf numFmtId="178" fontId="5" fillId="0" borderId="0" applyFont="0" applyFill="0" applyBorder="0" applyAlignment="0" applyProtection="0"/>
    <xf numFmtId="165" fontId="5"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87" fillId="0" borderId="0" applyFont="0" applyFill="0" applyBorder="0" applyAlignment="0" applyProtection="0"/>
    <xf numFmtId="43" fontId="141" fillId="0" borderId="0" applyFont="0" applyFill="0" applyBorder="0" applyAlignment="0" applyProtection="0"/>
    <xf numFmtId="44" fontId="1" fillId="0" borderId="0" applyFont="0" applyFill="0" applyBorder="0" applyAlignment="0" applyProtection="0"/>
    <xf numFmtId="44" fontId="65" fillId="0" borderId="0" applyFont="0" applyFill="0" applyBorder="0" applyAlignment="0" applyProtection="0"/>
    <xf numFmtId="170" fontId="5" fillId="0" borderId="0" applyFill="0" applyBorder="0" applyAlignment="0" applyProtection="0"/>
    <xf numFmtId="182" fontId="87" fillId="0" borderId="0"/>
    <xf numFmtId="44" fontId="141" fillId="0" borderId="0" applyFont="0" applyFill="0" applyBorder="0" applyAlignment="0" applyProtection="0"/>
    <xf numFmtId="0" fontId="46" fillId="4" borderId="0" applyNumberFormat="0" applyBorder="0" applyAlignment="0" applyProtection="0"/>
    <xf numFmtId="168" fontId="66" fillId="0" borderId="0" applyFont="0" applyFill="0" applyBorder="0" applyAlignment="0" applyProtection="0"/>
    <xf numFmtId="171" fontId="5" fillId="0" borderId="0" applyFill="0" applyBorder="0" applyAlignment="0" applyProtection="0"/>
    <xf numFmtId="0" fontId="45" fillId="0" borderId="0" applyNumberFormat="0" applyFill="0" applyBorder="0" applyAlignment="0" applyProtection="0"/>
    <xf numFmtId="0" fontId="67" fillId="0" borderId="0" applyNumberFormat="0" applyFill="0" applyBorder="0" applyAlignment="0" applyProtection="0"/>
    <xf numFmtId="0" fontId="87" fillId="0" borderId="0"/>
    <xf numFmtId="0" fontId="46" fillId="4" borderId="0" applyNumberFormat="0" applyBorder="0" applyAlignment="0" applyProtection="0"/>
    <xf numFmtId="0" fontId="68" fillId="4" borderId="0" applyNumberFormat="0" applyBorder="0" applyAlignment="0" applyProtection="0"/>
    <xf numFmtId="0" fontId="69" fillId="0" borderId="0" applyNumberFormat="0" applyFill="0" applyBorder="0" applyProtection="0">
      <alignment horizontal="left" vertical="top" wrapText="1"/>
    </xf>
    <xf numFmtId="0" fontId="47" fillId="0" borderId="4" applyNumberFormat="0" applyFill="0" applyAlignment="0" applyProtection="0"/>
    <xf numFmtId="0" fontId="70" fillId="0" borderId="4"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71" fillId="0" borderId="5" applyNumberFormat="0" applyFill="0" applyAlignment="0" applyProtection="0"/>
    <xf numFmtId="0" fontId="48" fillId="0" borderId="5" applyNumberFormat="0" applyFill="0" applyAlignment="0" applyProtection="0"/>
    <xf numFmtId="0" fontId="49" fillId="0" borderId="6" applyNumberFormat="0" applyFill="0" applyAlignment="0" applyProtection="0"/>
    <xf numFmtId="0" fontId="72" fillId="0" borderId="6" applyNumberFormat="0" applyFill="0" applyAlignment="0" applyProtection="0"/>
    <xf numFmtId="0" fontId="49" fillId="0" borderId="6" applyNumberFormat="0" applyFill="0" applyAlignment="0" applyProtection="0"/>
    <xf numFmtId="0" fontId="49" fillId="0" borderId="0" applyNumberFormat="0" applyFill="0" applyBorder="0" applyAlignment="0" applyProtection="0"/>
    <xf numFmtId="0" fontId="72" fillId="0" borderId="0" applyNumberFormat="0" applyFill="0" applyBorder="0" applyAlignment="0" applyProtection="0"/>
    <xf numFmtId="49" fontId="73" fillId="0" borderId="0" applyBorder="0">
      <alignment horizontal="left" vertical="top" wrapText="1"/>
      <protection locked="0"/>
    </xf>
    <xf numFmtId="0" fontId="50" fillId="7" borderId="2" applyNumberFormat="0" applyAlignment="0" applyProtection="0"/>
    <xf numFmtId="0" fontId="74" fillId="7" borderId="2" applyNumberFormat="0" applyAlignment="0" applyProtection="0"/>
    <xf numFmtId="0" fontId="50" fillId="7" borderId="2" applyNumberFormat="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53" fillId="21" borderId="7" applyNumberFormat="0" applyAlignment="0" applyProtection="0"/>
    <xf numFmtId="0" fontId="43" fillId="21" borderId="2" applyNumberFormat="0" applyAlignment="0" applyProtection="0"/>
    <xf numFmtId="0" fontId="75" fillId="0" borderId="0">
      <alignment horizontal="right" vertical="top"/>
    </xf>
    <xf numFmtId="0" fontId="76" fillId="0" borderId="0">
      <alignment horizontal="justify" vertical="top" wrapText="1"/>
    </xf>
    <xf numFmtId="0" fontId="75" fillId="0" borderId="0">
      <alignment horizontal="left"/>
    </xf>
    <xf numFmtId="4" fontId="76" fillId="0" borderId="0">
      <alignment horizontal="right"/>
    </xf>
    <xf numFmtId="0" fontId="76" fillId="0" borderId="0">
      <alignment horizontal="right"/>
    </xf>
    <xf numFmtId="4" fontId="76" fillId="0" borderId="0">
      <alignment horizontal="right" wrapText="1"/>
    </xf>
    <xf numFmtId="0" fontId="76" fillId="0" borderId="0">
      <alignment horizontal="right"/>
    </xf>
    <xf numFmtId="4" fontId="76" fillId="0" borderId="0">
      <alignment horizontal="right"/>
    </xf>
    <xf numFmtId="0" fontId="77" fillId="0" borderId="0" applyBorder="0" applyProtection="0">
      <alignment horizontal="right" vertical="top" wrapText="1"/>
    </xf>
    <xf numFmtId="0" fontId="51" fillId="0" borderId="8" applyNumberFormat="0" applyFill="0" applyAlignment="0" applyProtection="0"/>
    <xf numFmtId="0" fontId="78" fillId="0" borderId="8" applyNumberFormat="0" applyFill="0" applyAlignment="0" applyProtection="0"/>
    <xf numFmtId="0" fontId="51" fillId="0" borderId="8" applyNumberFormat="0" applyFill="0" applyAlignment="0" applyProtection="0"/>
    <xf numFmtId="0" fontId="42" fillId="3" borderId="0" applyNumberFormat="0" applyBorder="0" applyAlignment="0" applyProtection="0"/>
    <xf numFmtId="0" fontId="77" fillId="0" borderId="0" applyBorder="0">
      <alignment horizontal="justify" vertical="top" wrapText="1"/>
      <protection locked="0"/>
    </xf>
    <xf numFmtId="167" fontId="73" fillId="0" borderId="0" applyNumberFormat="0" applyBorder="0">
      <alignment vertical="top" wrapText="1"/>
      <protection locked="0"/>
    </xf>
    <xf numFmtId="173" fontId="79" fillId="23" borderId="9">
      <alignment horizontal="left" vertical="center"/>
    </xf>
    <xf numFmtId="0" fontId="47" fillId="0" borderId="4" applyNumberFormat="0" applyFill="0" applyAlignment="0" applyProtection="0"/>
    <xf numFmtId="0" fontId="48" fillId="0" borderId="5" applyNumberFormat="0" applyFill="0" applyAlignment="0" applyProtection="0"/>
    <xf numFmtId="0" fontId="49" fillId="0" borderId="6" applyNumberFormat="0" applyFill="0" applyAlignment="0" applyProtection="0"/>
    <xf numFmtId="0" fontId="49" fillId="0" borderId="0" applyNumberFormat="0" applyFill="0" applyBorder="0" applyAlignment="0" applyProtection="0"/>
    <xf numFmtId="0" fontId="54" fillId="0" borderId="0" applyNumberFormat="0" applyFill="0" applyBorder="0" applyAlignment="0" applyProtection="0"/>
    <xf numFmtId="0" fontId="127" fillId="0" borderId="0"/>
    <xf numFmtId="0" fontId="52" fillId="24" borderId="0" applyNumberFormat="0" applyBorder="0" applyAlignment="0" applyProtection="0"/>
    <xf numFmtId="0" fontId="80" fillId="24" borderId="0" applyNumberFormat="0" applyBorder="0" applyAlignment="0" applyProtection="0"/>
    <xf numFmtId="0" fontId="52" fillId="24" borderId="0" applyNumberFormat="0" applyBorder="0" applyAlignment="0" applyProtection="0"/>
    <xf numFmtId="0" fontId="87" fillId="0" borderId="0"/>
    <xf numFmtId="0" fontId="126" fillId="0" borderId="0"/>
    <xf numFmtId="0" fontId="126" fillId="0" borderId="0"/>
    <xf numFmtId="0" fontId="87" fillId="0" borderId="0" applyNumberFormat="0" applyFill="0" applyBorder="0" applyProtection="0"/>
    <xf numFmtId="0" fontId="5" fillId="0" borderId="0"/>
    <xf numFmtId="49" fontId="81" fillId="0" borderId="0" applyBorder="0" applyAlignment="0"/>
    <xf numFmtId="0" fontId="5" fillId="0" borderId="0"/>
    <xf numFmtId="167" fontId="40" fillId="0" borderId="0"/>
    <xf numFmtId="0" fontId="5" fillId="0" borderId="0"/>
    <xf numFmtId="0" fontId="40" fillId="0" borderId="0"/>
    <xf numFmtId="167" fontId="40" fillId="0" borderId="0"/>
    <xf numFmtId="0" fontId="5" fillId="0" borderId="0"/>
    <xf numFmtId="167" fontId="40" fillId="0" borderId="0"/>
    <xf numFmtId="0" fontId="5" fillId="0" borderId="0"/>
    <xf numFmtId="167" fontId="5" fillId="0" borderId="0"/>
    <xf numFmtId="0" fontId="5" fillId="0" borderId="0"/>
    <xf numFmtId="0" fontId="5" fillId="0" borderId="0"/>
    <xf numFmtId="0" fontId="126" fillId="0" borderId="0"/>
    <xf numFmtId="0" fontId="5" fillId="0" borderId="0"/>
    <xf numFmtId="0" fontId="12" fillId="0" borderId="0"/>
    <xf numFmtId="0" fontId="12" fillId="0" borderId="0"/>
    <xf numFmtId="0" fontId="5" fillId="0" borderId="0"/>
    <xf numFmtId="0" fontId="40" fillId="0" borderId="0"/>
    <xf numFmtId="0" fontId="82" fillId="0" borderId="0"/>
    <xf numFmtId="0" fontId="7" fillId="0" borderId="0"/>
    <xf numFmtId="0" fontId="40" fillId="0" borderId="0"/>
    <xf numFmtId="0" fontId="5" fillId="0" borderId="0"/>
    <xf numFmtId="0" fontId="5" fillId="0" borderId="0"/>
    <xf numFmtId="0" fontId="5" fillId="0" borderId="0"/>
    <xf numFmtId="0" fontId="12" fillId="0" borderId="0"/>
    <xf numFmtId="0" fontId="40" fillId="0" borderId="0"/>
    <xf numFmtId="0" fontId="5" fillId="0" borderId="0"/>
    <xf numFmtId="0" fontId="126" fillId="0" borderId="0"/>
    <xf numFmtId="0" fontId="126" fillId="0" borderId="0"/>
    <xf numFmtId="0" fontId="5" fillId="0" borderId="0"/>
    <xf numFmtId="0" fontId="5" fillId="0" borderId="0"/>
    <xf numFmtId="0" fontId="5" fillId="0" borderId="0"/>
    <xf numFmtId="0" fontId="5" fillId="0" borderId="0"/>
    <xf numFmtId="0" fontId="83" fillId="0" borderId="0"/>
    <xf numFmtId="0" fontId="83" fillId="0" borderId="0"/>
    <xf numFmtId="0" fontId="5" fillId="0" borderId="0"/>
    <xf numFmtId="0" fontId="39" fillId="0" borderId="0">
      <alignment horizontal="justify" vertical="justify" wrapText="1"/>
    </xf>
    <xf numFmtId="0" fontId="5" fillId="0" borderId="0"/>
    <xf numFmtId="0" fontId="84" fillId="0" borderId="0"/>
    <xf numFmtId="0" fontId="85" fillId="0" borderId="0"/>
    <xf numFmtId="0" fontId="40" fillId="0" borderId="0"/>
    <xf numFmtId="0" fontId="40" fillId="0" borderId="0"/>
    <xf numFmtId="0" fontId="40" fillId="0" borderId="0"/>
    <xf numFmtId="0" fontId="40" fillId="0" borderId="0"/>
    <xf numFmtId="0" fontId="5" fillId="0" borderId="0"/>
    <xf numFmtId="0" fontId="5" fillId="20" borderId="1" applyNumberFormat="0" applyFont="0" applyAlignment="0" applyProtection="0"/>
    <xf numFmtId="0" fontId="5" fillId="20" borderId="1" applyNumberFormat="0" applyFont="0" applyAlignment="0" applyProtection="0"/>
    <xf numFmtId="0" fontId="5" fillId="20" borderId="1" applyNumberFormat="0" applyFont="0" applyAlignment="0" applyProtection="0"/>
    <xf numFmtId="0" fontId="5" fillId="20" borderId="1" applyNumberFormat="0" applyFont="0" applyAlignment="0" applyProtection="0"/>
    <xf numFmtId="0" fontId="5" fillId="20" borderId="1" applyNumberFormat="0" applyFont="0" applyAlignment="0" applyProtection="0"/>
    <xf numFmtId="0" fontId="5" fillId="0" borderId="0" applyProtection="0"/>
    <xf numFmtId="0" fontId="5" fillId="0" borderId="0"/>
    <xf numFmtId="0" fontId="5" fillId="0" borderId="0"/>
    <xf numFmtId="0" fontId="86" fillId="0" borderId="0"/>
    <xf numFmtId="174" fontId="87" fillId="0" borderId="0"/>
    <xf numFmtId="0" fontId="87" fillId="0" borderId="0"/>
    <xf numFmtId="174" fontId="87" fillId="0" borderId="0"/>
    <xf numFmtId="0" fontId="87" fillId="0" borderId="0"/>
    <xf numFmtId="0" fontId="5" fillId="0" borderId="0" applyProtection="0"/>
    <xf numFmtId="0" fontId="5" fillId="0" borderId="0"/>
    <xf numFmtId="0" fontId="5" fillId="0" borderId="0"/>
    <xf numFmtId="0" fontId="5" fillId="0" borderId="0"/>
    <xf numFmtId="0" fontId="128" fillId="0" borderId="0"/>
    <xf numFmtId="0" fontId="5" fillId="0" borderId="0" applyProtection="0"/>
    <xf numFmtId="0" fontId="5" fillId="0" borderId="0" applyProtection="0"/>
    <xf numFmtId="0" fontId="5" fillId="0" borderId="0" applyProtection="0"/>
    <xf numFmtId="0" fontId="87" fillId="0" borderId="0"/>
    <xf numFmtId="0" fontId="87" fillId="0" borderId="0"/>
    <xf numFmtId="0" fontId="5" fillId="0" borderId="0" applyProtection="0"/>
    <xf numFmtId="0" fontId="88" fillId="0" borderId="0"/>
    <xf numFmtId="0" fontId="40" fillId="0" borderId="0"/>
    <xf numFmtId="0" fontId="40" fillId="0" borderId="0"/>
    <xf numFmtId="0" fontId="40" fillId="0" borderId="0"/>
    <xf numFmtId="0" fontId="5" fillId="0" borderId="0"/>
    <xf numFmtId="0" fontId="5" fillId="0" borderId="0"/>
    <xf numFmtId="0" fontId="5" fillId="0" borderId="0"/>
    <xf numFmtId="0" fontId="5" fillId="0" borderId="0"/>
    <xf numFmtId="0" fontId="60" fillId="0" borderId="0"/>
    <xf numFmtId="0" fontId="82" fillId="0" borderId="0"/>
    <xf numFmtId="0" fontId="82" fillId="0" borderId="0"/>
    <xf numFmtId="0" fontId="40" fillId="0" borderId="0"/>
    <xf numFmtId="0" fontId="87" fillId="0" borderId="0" applyNumberFormat="0" applyFill="0" applyBorder="0" applyProtection="0"/>
    <xf numFmtId="0" fontId="53" fillId="21" borderId="7" applyNumberFormat="0" applyAlignment="0" applyProtection="0"/>
    <xf numFmtId="0" fontId="89" fillId="21" borderId="7" applyNumberFormat="0" applyAlignment="0" applyProtection="0"/>
    <xf numFmtId="0" fontId="53" fillId="21" borderId="7" applyNumberFormat="0" applyAlignment="0" applyProtection="0"/>
    <xf numFmtId="9" fontId="88" fillId="0" borderId="0" applyFont="0" applyFill="0" applyBorder="0" applyAlignment="0" applyProtection="0"/>
    <xf numFmtId="9" fontId="40" fillId="0" borderId="0" applyFont="0" applyFill="0" applyBorder="0" applyAlignment="0" applyProtection="0"/>
    <xf numFmtId="9" fontId="8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1" fillId="0" borderId="8" applyNumberFormat="0" applyFill="0" applyAlignment="0" applyProtection="0"/>
    <xf numFmtId="0" fontId="44" fillId="22" borderId="3" applyNumberFormat="0" applyAlignment="0" applyProtection="0"/>
    <xf numFmtId="1" fontId="77" fillId="0" borderId="0" applyFill="0" applyBorder="0" applyProtection="0">
      <alignment horizontal="center" vertical="top" wrapText="1"/>
    </xf>
    <xf numFmtId="0" fontId="129" fillId="0" borderId="0"/>
    <xf numFmtId="0" fontId="90" fillId="0" borderId="0"/>
    <xf numFmtId="0" fontId="59" fillId="0" borderId="0"/>
    <xf numFmtId="0" fontId="90" fillId="0" borderId="0"/>
    <xf numFmtId="0" fontId="59" fillId="0" borderId="0"/>
    <xf numFmtId="0" fontId="45"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91" fillId="0" borderId="0" applyNumberFormat="0" applyFill="0" applyBorder="0" applyAlignment="0" applyProtection="0"/>
    <xf numFmtId="0" fontId="55" fillId="0" borderId="10" applyNumberFormat="0" applyFill="0" applyAlignment="0" applyProtection="0"/>
    <xf numFmtId="0" fontId="92"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49" fontId="69" fillId="0" borderId="11">
      <alignment horizontal="right" vertical="top" wrapText="1"/>
      <protection locked="0"/>
    </xf>
    <xf numFmtId="175" fontId="6" fillId="25" borderId="12">
      <alignment vertical="center"/>
    </xf>
    <xf numFmtId="0" fontId="50" fillId="7"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0" fontId="56" fillId="0" borderId="0" applyNumberFormat="0" applyFill="0" applyBorder="0" applyAlignment="0" applyProtection="0"/>
    <xf numFmtId="0" fontId="93" fillId="0" borderId="0" applyNumberFormat="0" applyFill="0" applyBorder="0" applyAlignment="0" applyProtection="0"/>
    <xf numFmtId="0" fontId="84" fillId="0" borderId="0">
      <protection locked="0"/>
    </xf>
    <xf numFmtId="165" fontId="5" fillId="0" borderId="0" applyFont="0" applyFill="0" applyBorder="0" applyAlignment="0" applyProtection="0"/>
    <xf numFmtId="176" fontId="8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88"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6" fontId="8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80" fillId="0" borderId="0"/>
    <xf numFmtId="0" fontId="82" fillId="0" borderId="0"/>
    <xf numFmtId="43" fontId="65" fillId="0" borderId="0" applyFont="0" applyFill="0" applyBorder="0" applyAlignment="0" applyProtection="0"/>
    <xf numFmtId="0" fontId="87" fillId="0" borderId="0" applyNumberFormat="0" applyFill="0" applyBorder="0" applyProtection="0"/>
    <xf numFmtId="165" fontId="5" fillId="0" borderId="0" applyFont="0" applyFill="0" applyBorder="0" applyAlignment="0" applyProtection="0"/>
    <xf numFmtId="181" fontId="5" fillId="0" borderId="0"/>
    <xf numFmtId="43" fontId="5" fillId="0" borderId="0" applyFont="0" applyFill="0" applyBorder="0" applyAlignment="0" applyProtection="0"/>
    <xf numFmtId="43" fontId="5" fillId="0" borderId="0" applyFont="0" applyFill="0" applyBorder="0" applyAlignment="0" applyProtection="0"/>
    <xf numFmtId="178" fontId="5" fillId="0" borderId="0" applyFont="0" applyFill="0" applyBorder="0" applyAlignment="0" applyProtection="0"/>
    <xf numFmtId="43" fontId="180" fillId="0" borderId="0" applyFont="0" applyFill="0" applyBorder="0" applyAlignment="0" applyProtection="0"/>
    <xf numFmtId="43" fontId="180" fillId="0" borderId="0" applyFont="0" applyFill="0" applyBorder="0" applyAlignment="0" applyProtection="0"/>
    <xf numFmtId="0" fontId="54" fillId="0" borderId="0" applyNumberFormat="0" applyFill="0" applyBorder="0" applyAlignment="0" applyProtection="0"/>
    <xf numFmtId="0" fontId="180" fillId="0" borderId="0"/>
    <xf numFmtId="0" fontId="180" fillId="0" borderId="0"/>
    <xf numFmtId="0" fontId="180" fillId="0" borderId="0"/>
    <xf numFmtId="0" fontId="180" fillId="0" borderId="0"/>
    <xf numFmtId="0" fontId="5" fillId="0" borderId="0"/>
    <xf numFmtId="0" fontId="195" fillId="0" borderId="0"/>
    <xf numFmtId="0" fontId="180" fillId="0" borderId="0"/>
    <xf numFmtId="0" fontId="180" fillId="0" borderId="0"/>
    <xf numFmtId="0" fontId="196" fillId="0" borderId="0"/>
    <xf numFmtId="0" fontId="128" fillId="0" borderId="0"/>
    <xf numFmtId="0" fontId="124" fillId="0" borderId="0"/>
    <xf numFmtId="0" fontId="5" fillId="0" borderId="0"/>
    <xf numFmtId="0" fontId="5" fillId="0" borderId="0">
      <alignment horizontal="justify" vertical="top" wrapText="1"/>
    </xf>
    <xf numFmtId="0" fontId="5" fillId="0" borderId="0"/>
    <xf numFmtId="0" fontId="180" fillId="0" borderId="0"/>
    <xf numFmtId="0" fontId="1" fillId="0" borderId="0"/>
    <xf numFmtId="0" fontId="1" fillId="0" borderId="0"/>
    <xf numFmtId="0" fontId="1" fillId="0" borderId="0">
      <alignment horizontal="justify" vertical="top" wrapText="1"/>
    </xf>
    <xf numFmtId="0" fontId="1" fillId="0" borderId="0"/>
  </cellStyleXfs>
  <cellXfs count="1928">
    <xf numFmtId="0" fontId="0" fillId="0" borderId="0" xfId="0"/>
    <xf numFmtId="0" fontId="0" fillId="0" borderId="0" xfId="0" applyFill="1"/>
    <xf numFmtId="0" fontId="3" fillId="0" borderId="0" xfId="0" applyFont="1" applyAlignment="1">
      <alignment vertical="top" wrapText="1" readingOrder="1"/>
    </xf>
    <xf numFmtId="0" fontId="9" fillId="0" borderId="0" xfId="0" applyFont="1"/>
    <xf numFmtId="0" fontId="11" fillId="0" borderId="0" xfId="0" applyFont="1"/>
    <xf numFmtId="0" fontId="12" fillId="0" borderId="0" xfId="0" applyFont="1"/>
    <xf numFmtId="0" fontId="11" fillId="0" borderId="0" xfId="0" applyFont="1" applyAlignment="1">
      <alignment horizontal="left"/>
    </xf>
    <xf numFmtId="2" fontId="11" fillId="0" borderId="0" xfId="0" applyNumberFormat="1" applyFont="1"/>
    <xf numFmtId="0" fontId="5" fillId="0" borderId="0" xfId="0" applyFont="1"/>
    <xf numFmtId="0" fontId="7" fillId="0" borderId="0" xfId="0" applyFont="1" applyAlignment="1">
      <alignment horizontal="left"/>
    </xf>
    <xf numFmtId="2" fontId="7" fillId="0" borderId="0" xfId="0" applyNumberFormat="1" applyFont="1"/>
    <xf numFmtId="0" fontId="7" fillId="0" borderId="0" xfId="0" applyFont="1"/>
    <xf numFmtId="0" fontId="13" fillId="0" borderId="0" xfId="0" applyFont="1"/>
    <xf numFmtId="0" fontId="12" fillId="0" borderId="0" xfId="0" applyFont="1" applyAlignment="1">
      <alignment vertical="center"/>
    </xf>
    <xf numFmtId="0" fontId="4" fillId="0" borderId="0" xfId="0" applyFont="1"/>
    <xf numFmtId="0" fontId="14" fillId="0" borderId="0" xfId="0" applyFont="1" applyBorder="1" applyAlignment="1">
      <alignment horizontal="left"/>
    </xf>
    <xf numFmtId="2" fontId="14" fillId="0" borderId="0" xfId="0" applyNumberFormat="1" applyFont="1" applyBorder="1"/>
    <xf numFmtId="0" fontId="14" fillId="0" borderId="0" xfId="0" applyFont="1" applyBorder="1"/>
    <xf numFmtId="0" fontId="15" fillId="0" borderId="0" xfId="0" applyFont="1" applyAlignment="1">
      <alignment vertical="center"/>
    </xf>
    <xf numFmtId="0" fontId="8" fillId="0" borderId="0" xfId="0" applyFont="1"/>
    <xf numFmtId="0" fontId="16" fillId="0" borderId="0" xfId="0" applyFont="1"/>
    <xf numFmtId="0" fontId="17" fillId="0" borderId="0" xfId="0" applyFont="1"/>
    <xf numFmtId="2" fontId="16" fillId="0" borderId="0" xfId="0" applyNumberFormat="1" applyFont="1"/>
    <xf numFmtId="2" fontId="18" fillId="0" borderId="0" xfId="0" applyNumberFormat="1" applyFont="1"/>
    <xf numFmtId="0" fontId="18" fillId="0" borderId="0" xfId="0" applyFont="1"/>
    <xf numFmtId="0" fontId="19" fillId="0" borderId="0" xfId="0" applyFont="1"/>
    <xf numFmtId="0" fontId="20" fillId="0" borderId="0" xfId="0" applyFont="1"/>
    <xf numFmtId="0" fontId="1" fillId="0" borderId="0" xfId="0" applyFont="1" applyAlignment="1">
      <alignment horizontal="justify" vertical="top" wrapText="1" readingOrder="1"/>
    </xf>
    <xf numFmtId="49" fontId="21" fillId="0" borderId="0" xfId="0" applyNumberFormat="1" applyFont="1" applyBorder="1"/>
    <xf numFmtId="49" fontId="21" fillId="0" borderId="0" xfId="0" applyNumberFormat="1" applyFont="1" applyAlignment="1">
      <alignment vertical="top"/>
    </xf>
    <xf numFmtId="49" fontId="21" fillId="0" borderId="0" xfId="0" applyNumberFormat="1" applyFont="1" applyBorder="1" applyAlignment="1">
      <alignment vertical="top"/>
    </xf>
    <xf numFmtId="0" fontId="21" fillId="0" borderId="0" xfId="0" applyFont="1" applyAlignment="1">
      <alignment horizontal="center"/>
    </xf>
    <xf numFmtId="0" fontId="21" fillId="0" borderId="0" xfId="0" applyFont="1" applyBorder="1" applyAlignment="1">
      <alignment horizontal="center"/>
    </xf>
    <xf numFmtId="4" fontId="21" fillId="0" borderId="0" xfId="0" applyNumberFormat="1" applyFont="1" applyBorder="1" applyAlignment="1">
      <alignment horizontal="center"/>
    </xf>
    <xf numFmtId="2" fontId="7" fillId="0" borderId="0" xfId="0" applyNumberFormat="1" applyFont="1" applyAlignment="1"/>
    <xf numFmtId="0" fontId="23" fillId="0" borderId="0" xfId="0" applyFont="1" applyAlignment="1">
      <alignment horizontal="left"/>
    </xf>
    <xf numFmtId="0" fontId="23" fillId="0" borderId="0" xfId="0" applyFont="1"/>
    <xf numFmtId="2" fontId="10" fillId="26" borderId="13" xfId="0" applyNumberFormat="1" applyFont="1" applyFill="1" applyBorder="1" applyAlignment="1">
      <alignment horizontal="center"/>
    </xf>
    <xf numFmtId="2" fontId="10" fillId="26" borderId="0" xfId="0" applyNumberFormat="1" applyFont="1" applyFill="1" applyBorder="1" applyAlignment="1">
      <alignment horizontal="center"/>
    </xf>
    <xf numFmtId="0" fontId="8" fillId="26" borderId="14" xfId="0" applyFont="1" applyFill="1" applyBorder="1" applyAlignment="1">
      <alignment horizontal="left"/>
    </xf>
    <xf numFmtId="2" fontId="8" fillId="26" borderId="15" xfId="0" applyNumberFormat="1" applyFont="1" applyFill="1" applyBorder="1" applyAlignment="1">
      <alignment horizontal="center"/>
    </xf>
    <xf numFmtId="4" fontId="21" fillId="0" borderId="0" xfId="0" applyNumberFormat="1" applyFont="1"/>
    <xf numFmtId="0" fontId="24" fillId="0" borderId="0" xfId="0" applyFont="1"/>
    <xf numFmtId="0" fontId="25" fillId="0" borderId="0" xfId="0" applyFont="1"/>
    <xf numFmtId="4" fontId="21" fillId="0" borderId="0" xfId="0" applyNumberFormat="1" applyFont="1" applyBorder="1"/>
    <xf numFmtId="2" fontId="24" fillId="26" borderId="0" xfId="0" applyNumberFormat="1" applyFont="1" applyFill="1" applyBorder="1" applyAlignment="1">
      <alignment horizontal="center"/>
    </xf>
    <xf numFmtId="2" fontId="24" fillId="26" borderId="16" xfId="0" applyNumberFormat="1" applyFont="1" applyFill="1" applyBorder="1" applyAlignment="1">
      <alignment horizontal="center"/>
    </xf>
    <xf numFmtId="0" fontId="24" fillId="26" borderId="15" xfId="0" applyFont="1" applyFill="1" applyBorder="1"/>
    <xf numFmtId="2" fontId="24" fillId="26" borderId="17" xfId="0" applyNumberFormat="1" applyFont="1" applyFill="1" applyBorder="1" applyAlignment="1">
      <alignment horizontal="center"/>
    </xf>
    <xf numFmtId="0" fontId="26" fillId="0" borderId="0" xfId="0" applyFont="1"/>
    <xf numFmtId="0" fontId="24" fillId="0" borderId="0" xfId="0" applyFont="1" applyBorder="1"/>
    <xf numFmtId="0" fontId="27" fillId="26" borderId="0" xfId="0" applyFont="1" applyFill="1" applyAlignment="1">
      <alignment horizontal="left"/>
    </xf>
    <xf numFmtId="0" fontId="2" fillId="0" borderId="0" xfId="0" applyFont="1" applyAlignment="1">
      <alignment horizontal="center"/>
    </xf>
    <xf numFmtId="4" fontId="0" fillId="0" borderId="0" xfId="0" applyNumberFormat="1"/>
    <xf numFmtId="49" fontId="29" fillId="0" borderId="0" xfId="0" applyNumberFormat="1" applyFont="1" applyBorder="1" applyAlignment="1">
      <alignment vertical="top"/>
    </xf>
    <xf numFmtId="0" fontId="8" fillId="0" borderId="0" xfId="0" applyFont="1" applyFill="1" applyBorder="1" applyAlignment="1">
      <alignment horizontal="left" vertical="center"/>
    </xf>
    <xf numFmtId="2" fontId="8" fillId="0" borderId="0" xfId="0" applyNumberFormat="1" applyFont="1" applyFill="1" applyBorder="1" applyAlignment="1">
      <alignment vertical="center"/>
    </xf>
    <xf numFmtId="0" fontId="8" fillId="0" borderId="0" xfId="0" applyFont="1" applyFill="1" applyBorder="1" applyAlignment="1">
      <alignment vertical="center"/>
    </xf>
    <xf numFmtId="49" fontId="31" fillId="0" borderId="0" xfId="0" applyNumberFormat="1" applyFont="1" applyBorder="1" applyAlignment="1">
      <alignment vertical="top"/>
    </xf>
    <xf numFmtId="4" fontId="35" fillId="0" borderId="0" xfId="0" applyNumberFormat="1" applyFont="1"/>
    <xf numFmtId="49" fontId="35" fillId="0" borderId="0" xfId="0" applyNumberFormat="1" applyFont="1" applyBorder="1"/>
    <xf numFmtId="0" fontId="36" fillId="0" borderId="0" xfId="0" applyFont="1" applyAlignment="1">
      <alignment vertical="top" wrapText="1" readingOrder="1"/>
    </xf>
    <xf numFmtId="0" fontId="35" fillId="0" borderId="0" xfId="0" applyFont="1" applyBorder="1" applyAlignment="1">
      <alignment horizontal="center"/>
    </xf>
    <xf numFmtId="4" fontId="35" fillId="0" borderId="0" xfId="0" applyNumberFormat="1" applyFont="1" applyBorder="1" applyAlignment="1">
      <alignment horizontal="center"/>
    </xf>
    <xf numFmtId="4" fontId="35" fillId="0" borderId="0" xfId="0" applyNumberFormat="1" applyFont="1" applyBorder="1"/>
    <xf numFmtId="49" fontId="35" fillId="0" borderId="0" xfId="0" applyNumberFormat="1" applyFont="1"/>
    <xf numFmtId="0" fontId="33" fillId="0" borderId="0" xfId="0" applyFont="1"/>
    <xf numFmtId="0" fontId="35" fillId="0" borderId="0" xfId="0" applyFont="1" applyAlignment="1">
      <alignment horizontal="center"/>
    </xf>
    <xf numFmtId="2" fontId="35" fillId="0" borderId="0" xfId="0" applyNumberFormat="1" applyFont="1" applyAlignment="1">
      <alignment horizontal="center"/>
    </xf>
    <xf numFmtId="0" fontId="34" fillId="0" borderId="0" xfId="0" applyFont="1"/>
    <xf numFmtId="0" fontId="34" fillId="0" borderId="0" xfId="0" applyFont="1" applyAlignment="1"/>
    <xf numFmtId="0" fontId="35" fillId="0" borderId="0" xfId="0" applyFont="1" applyAlignment="1"/>
    <xf numFmtId="0" fontId="36" fillId="0" borderId="0" xfId="0" applyFont="1"/>
    <xf numFmtId="4" fontId="35" fillId="0" borderId="0" xfId="0" applyNumberFormat="1" applyFont="1" applyFill="1" applyBorder="1"/>
    <xf numFmtId="0" fontId="34" fillId="0" borderId="0" xfId="0" applyFont="1" applyFill="1"/>
    <xf numFmtId="49" fontId="35" fillId="0" borderId="0" xfId="0" applyNumberFormat="1" applyFont="1" applyAlignment="1">
      <alignment vertical="top"/>
    </xf>
    <xf numFmtId="0" fontId="34" fillId="0" borderId="0" xfId="0" applyFont="1" applyAlignment="1">
      <alignment horizontal="justify" vertical="top" wrapText="1" readingOrder="1"/>
    </xf>
    <xf numFmtId="49" fontId="35" fillId="0" borderId="0" xfId="0" applyNumberFormat="1" applyFont="1" applyBorder="1" applyAlignment="1">
      <alignment vertical="top"/>
    </xf>
    <xf numFmtId="0" fontId="36" fillId="0" borderId="0" xfId="0" applyFont="1" applyAlignment="1">
      <alignment horizontal="justify" vertical="top" wrapText="1" readingOrder="1"/>
    </xf>
    <xf numFmtId="49" fontId="37" fillId="0" borderId="0" xfId="0" applyNumberFormat="1" applyFont="1" applyFill="1" applyBorder="1"/>
    <xf numFmtId="0" fontId="38" fillId="0" borderId="0" xfId="0" applyFont="1" applyFill="1" applyBorder="1" applyAlignment="1">
      <alignment horizontal="left"/>
    </xf>
    <xf numFmtId="0" fontId="34" fillId="0" borderId="0" xfId="0" applyFont="1" applyFill="1" applyBorder="1" applyAlignment="1">
      <alignment horizontal="left"/>
    </xf>
    <xf numFmtId="0" fontId="35" fillId="0" borderId="0" xfId="0" applyFont="1" applyFill="1" applyBorder="1" applyAlignment="1">
      <alignment horizontal="left"/>
    </xf>
    <xf numFmtId="49" fontId="37" fillId="0" borderId="0" xfId="0" applyNumberFormat="1" applyFont="1" applyBorder="1" applyAlignment="1">
      <alignment vertical="top"/>
    </xf>
    <xf numFmtId="0" fontId="21" fillId="0" borderId="0" xfId="0" applyFont="1"/>
    <xf numFmtId="0" fontId="22" fillId="0" borderId="0" xfId="0" applyFont="1"/>
    <xf numFmtId="0" fontId="37" fillId="0" borderId="0" xfId="0" applyFont="1" applyFill="1" applyBorder="1" applyAlignment="1">
      <alignment horizontal="left"/>
    </xf>
    <xf numFmtId="9" fontId="8" fillId="0" borderId="0" xfId="0" applyNumberFormat="1" applyFont="1" applyFill="1" applyBorder="1" applyAlignment="1">
      <alignment vertical="center"/>
    </xf>
    <xf numFmtId="4" fontId="34" fillId="0" borderId="0" xfId="0" applyNumberFormat="1" applyFont="1"/>
    <xf numFmtId="0" fontId="21" fillId="0" borderId="0" xfId="0" applyFont="1" applyBorder="1" applyAlignment="1">
      <alignment horizontal="right"/>
    </xf>
    <xf numFmtId="2" fontId="10" fillId="26" borderId="0" xfId="0" applyNumberFormat="1" applyFont="1" applyFill="1" applyBorder="1" applyAlignment="1">
      <alignment horizontal="left"/>
    </xf>
    <xf numFmtId="0" fontId="7" fillId="0" borderId="0" xfId="0" quotePrefix="1" applyFont="1" applyAlignment="1">
      <alignment horizontal="right"/>
    </xf>
    <xf numFmtId="0" fontId="5" fillId="0" borderId="0" xfId="0" applyFont="1" applyAlignment="1">
      <alignment horizontal="right" vertical="top" wrapText="1" readingOrder="1"/>
    </xf>
    <xf numFmtId="0" fontId="35" fillId="0" borderId="0" xfId="0" applyFont="1" applyAlignment="1">
      <alignment vertical="top" wrapText="1" readingOrder="1"/>
    </xf>
    <xf numFmtId="4" fontId="35" fillId="0" borderId="0" xfId="0" applyNumberFormat="1" applyFont="1" applyBorder="1" applyAlignment="1">
      <alignment horizontal="center" vertical="center"/>
    </xf>
    <xf numFmtId="4" fontId="35" fillId="0" borderId="0" xfId="0" applyNumberFormat="1" applyFont="1" applyBorder="1" applyAlignment="1">
      <alignment horizontal="right" vertical="center"/>
    </xf>
    <xf numFmtId="0" fontId="57" fillId="0" borderId="0" xfId="0" applyFont="1" applyAlignment="1">
      <alignment horizontal="center"/>
    </xf>
    <xf numFmtId="4" fontId="57" fillId="0" borderId="0" xfId="0" applyNumberFormat="1" applyFont="1"/>
    <xf numFmtId="0" fontId="18" fillId="0" borderId="0" xfId="217" applyFont="1"/>
    <xf numFmtId="0" fontId="7" fillId="0" borderId="0" xfId="217" applyFont="1"/>
    <xf numFmtId="49" fontId="57" fillId="0" borderId="0" xfId="0" applyNumberFormat="1" applyFont="1"/>
    <xf numFmtId="0" fontId="58" fillId="0" borderId="0" xfId="0" applyFont="1"/>
    <xf numFmtId="2" fontId="57" fillId="0" borderId="0" xfId="0" applyNumberFormat="1" applyFont="1" applyAlignment="1">
      <alignment horizontal="center" vertical="center"/>
    </xf>
    <xf numFmtId="0" fontId="1" fillId="0" borderId="0" xfId="0" applyFont="1"/>
    <xf numFmtId="0" fontId="94" fillId="0" borderId="0" xfId="220" applyFont="1" applyFill="1" applyAlignment="1">
      <alignment horizontal="center" vertical="top" wrapText="1"/>
    </xf>
    <xf numFmtId="0" fontId="39" fillId="0" borderId="0" xfId="220" applyAlignment="1">
      <alignment horizontal="justify" vertical="top" wrapText="1"/>
    </xf>
    <xf numFmtId="0" fontId="39" fillId="0" borderId="0" xfId="220" applyFont="1" applyFill="1" applyAlignment="1">
      <alignment horizontal="justify" vertical="top" wrapText="1"/>
    </xf>
    <xf numFmtId="0" fontId="94" fillId="0" borderId="0" xfId="220" applyFont="1" applyFill="1" applyAlignment="1">
      <alignment horizontal="justify" vertical="top" wrapText="1"/>
    </xf>
    <xf numFmtId="0" fontId="96" fillId="0" borderId="0" xfId="220" applyFont="1" applyFill="1" applyAlignment="1">
      <alignment horizontal="justify" vertical="top" wrapText="1"/>
    </xf>
    <xf numFmtId="0" fontId="21" fillId="0" borderId="0" xfId="220" applyFont="1" applyFill="1" applyAlignment="1">
      <alignment horizontal="justify" vertical="top" wrapText="1"/>
    </xf>
    <xf numFmtId="0" fontId="24" fillId="0" borderId="0" xfId="220" applyFont="1" applyFill="1" applyAlignment="1">
      <alignment horizontal="justify" vertical="top" wrapText="1"/>
    </xf>
    <xf numFmtId="0" fontId="22" fillId="0" borderId="0" xfId="220" applyFont="1" applyFill="1" applyAlignment="1">
      <alignment horizontal="justify" vertical="top" wrapText="1"/>
    </xf>
    <xf numFmtId="0" fontId="5" fillId="0" borderId="0" xfId="183" applyFont="1" applyAlignment="1">
      <alignment horizontal="justify" vertical="top" wrapText="1"/>
    </xf>
    <xf numFmtId="0" fontId="5" fillId="0" borderId="0" xfId="183" applyAlignment="1">
      <alignment horizontal="justify" vertical="top" wrapText="1"/>
    </xf>
    <xf numFmtId="0" fontId="21" fillId="0" borderId="0" xfId="0" applyFont="1" applyAlignment="1">
      <alignment horizontal="right" vertical="top" wrapText="1" readingOrder="1"/>
    </xf>
    <xf numFmtId="4" fontId="30" fillId="0" borderId="0" xfId="0" applyNumberFormat="1" applyFont="1" applyBorder="1" applyAlignment="1">
      <alignment horizontal="center"/>
    </xf>
    <xf numFmtId="49" fontId="98" fillId="0" borderId="18" xfId="0" applyNumberFormat="1" applyFont="1" applyFill="1" applyBorder="1"/>
    <xf numFmtId="0" fontId="98" fillId="0" borderId="18" xfId="0" applyFont="1" applyFill="1" applyBorder="1" applyAlignment="1">
      <alignment horizontal="left"/>
    </xf>
    <xf numFmtId="0" fontId="97" fillId="0" borderId="0" xfId="0" applyFont="1" applyFill="1" applyBorder="1" applyAlignment="1">
      <alignment horizontal="left"/>
    </xf>
    <xf numFmtId="4" fontId="97" fillId="0" borderId="0" xfId="0" applyNumberFormat="1" applyFont="1" applyFill="1" applyBorder="1"/>
    <xf numFmtId="49" fontId="99" fillId="0" borderId="0" xfId="0" applyNumberFormat="1" applyFont="1" applyBorder="1" applyAlignment="1">
      <alignment vertical="top"/>
    </xf>
    <xf numFmtId="49" fontId="18" fillId="0" borderId="0" xfId="0" applyNumberFormat="1" applyFont="1" applyBorder="1" applyAlignment="1">
      <alignment vertical="top"/>
    </xf>
    <xf numFmtId="0" fontId="84" fillId="0" borderId="0" xfId="0" applyFont="1" applyAlignment="1">
      <alignment horizontal="left" vertical="top" wrapText="1" readingOrder="1"/>
    </xf>
    <xf numFmtId="0" fontId="97" fillId="0" borderId="0" xfId="0" applyFont="1" applyAlignment="1">
      <alignment horizontal="center"/>
    </xf>
    <xf numFmtId="4" fontId="97" fillId="0" borderId="0" xfId="0" applyNumberFormat="1" applyFont="1"/>
    <xf numFmtId="49" fontId="97" fillId="0" borderId="0" xfId="0" applyNumberFormat="1" applyFont="1" applyBorder="1"/>
    <xf numFmtId="0" fontId="97" fillId="0" borderId="0" xfId="0" applyFont="1" applyAlignment="1">
      <alignment vertical="top" wrapText="1" readingOrder="1"/>
    </xf>
    <xf numFmtId="0" fontId="97" fillId="0" borderId="19" xfId="0" applyFont="1" applyBorder="1" applyAlignment="1">
      <alignment horizontal="center"/>
    </xf>
    <xf numFmtId="4" fontId="97" fillId="0" borderId="19" xfId="0" applyNumberFormat="1" applyFont="1" applyBorder="1" applyAlignment="1">
      <alignment horizontal="center" vertical="center"/>
    </xf>
    <xf numFmtId="4" fontId="97" fillId="0" borderId="19" xfId="0" applyNumberFormat="1" applyFont="1" applyBorder="1"/>
    <xf numFmtId="0" fontId="18" fillId="0" borderId="0" xfId="0" applyNumberFormat="1" applyFont="1" applyAlignment="1">
      <alignment horizontal="justify" vertical="top" wrapText="1" readingOrder="1"/>
    </xf>
    <xf numFmtId="0" fontId="97" fillId="0" borderId="0" xfId="0" applyFont="1" applyBorder="1" applyAlignment="1">
      <alignment horizontal="center"/>
    </xf>
    <xf numFmtId="4" fontId="97" fillId="0" borderId="0" xfId="0" applyNumberFormat="1" applyFont="1" applyBorder="1" applyAlignment="1">
      <alignment horizontal="center" vertical="center"/>
    </xf>
    <xf numFmtId="4" fontId="97" fillId="0" borderId="0" xfId="0" applyNumberFormat="1" applyFont="1" applyBorder="1"/>
    <xf numFmtId="49" fontId="97" fillId="0" borderId="0" xfId="0" applyNumberFormat="1" applyFont="1" applyBorder="1" applyAlignment="1">
      <alignment vertical="top"/>
    </xf>
    <xf numFmtId="0" fontId="97" fillId="0" borderId="0" xfId="0" applyFont="1" applyAlignment="1">
      <alignment horizontal="justify" vertical="top" wrapText="1" readingOrder="1"/>
    </xf>
    <xf numFmtId="0" fontId="84" fillId="0" borderId="0" xfId="0" applyFont="1" applyAlignment="1">
      <alignment horizontal="justify" vertical="top" wrapText="1" readingOrder="1"/>
    </xf>
    <xf numFmtId="0" fontId="84" fillId="0" borderId="0" xfId="0" applyFont="1" applyAlignment="1">
      <alignment horizontal="center"/>
    </xf>
    <xf numFmtId="4" fontId="84" fillId="0" borderId="0" xfId="0" applyNumberFormat="1" applyFont="1"/>
    <xf numFmtId="0" fontId="84" fillId="0" borderId="0" xfId="0" applyFont="1" applyAlignment="1">
      <alignment vertical="top" wrapText="1" readingOrder="1"/>
    </xf>
    <xf numFmtId="0" fontId="84" fillId="0" borderId="19" xfId="0" applyFont="1" applyBorder="1" applyAlignment="1">
      <alignment horizontal="center"/>
    </xf>
    <xf numFmtId="4" fontId="84" fillId="0" borderId="19" xfId="0" applyNumberFormat="1" applyFont="1" applyBorder="1" applyAlignment="1">
      <alignment horizontal="center" vertical="center"/>
    </xf>
    <xf numFmtId="4" fontId="84" fillId="0" borderId="19" xfId="0" applyNumberFormat="1" applyFont="1" applyBorder="1"/>
    <xf numFmtId="0" fontId="84" fillId="0" borderId="0" xfId="0" applyFont="1" applyBorder="1" applyAlignment="1">
      <alignment horizontal="center"/>
    </xf>
    <xf numFmtId="4" fontId="84" fillId="0" borderId="0" xfId="0" applyNumberFormat="1" applyFont="1" applyBorder="1"/>
    <xf numFmtId="0" fontId="97" fillId="0" borderId="0" xfId="0" applyFont="1" applyFill="1" applyAlignment="1">
      <alignment horizontal="justify" vertical="top" wrapText="1" readingOrder="1"/>
    </xf>
    <xf numFmtId="49" fontId="97" fillId="0" borderId="0" xfId="0" applyNumberFormat="1" applyFont="1" applyAlignment="1">
      <alignment horizontal="justify" vertical="top" wrapText="1" readingOrder="1"/>
    </xf>
    <xf numFmtId="0" fontId="18" fillId="0" borderId="0" xfId="0" applyFont="1" applyAlignment="1">
      <alignment horizontal="justify" vertical="top" wrapText="1" readingOrder="1"/>
    </xf>
    <xf numFmtId="0" fontId="97" fillId="0" borderId="0" xfId="0" applyFont="1" applyBorder="1" applyAlignment="1">
      <alignment vertical="top" wrapText="1" readingOrder="1"/>
    </xf>
    <xf numFmtId="49" fontId="84" fillId="26" borderId="19" xfId="0" applyNumberFormat="1" applyFont="1" applyFill="1" applyBorder="1" applyAlignment="1">
      <alignment horizontal="center"/>
    </xf>
    <xf numFmtId="0" fontId="102" fillId="26" borderId="19" xfId="0" applyFont="1" applyFill="1" applyBorder="1" applyAlignment="1">
      <alignment horizontal="center"/>
    </xf>
    <xf numFmtId="0" fontId="84" fillId="26" borderId="19" xfId="0" applyFont="1" applyFill="1" applyBorder="1" applyAlignment="1">
      <alignment horizontal="center"/>
    </xf>
    <xf numFmtId="4" fontId="84" fillId="26" borderId="19" xfId="0" applyNumberFormat="1" applyFont="1" applyFill="1" applyBorder="1" applyAlignment="1">
      <alignment horizontal="center"/>
    </xf>
    <xf numFmtId="4" fontId="102" fillId="26" borderId="19" xfId="0" applyNumberFormat="1" applyFont="1" applyFill="1" applyBorder="1" applyAlignment="1">
      <alignment horizontal="center"/>
    </xf>
    <xf numFmtId="49" fontId="102" fillId="26" borderId="19" xfId="0" applyNumberFormat="1" applyFont="1" applyFill="1" applyBorder="1"/>
    <xf numFmtId="4" fontId="84" fillId="26" borderId="19" xfId="0" applyNumberFormat="1" applyFont="1" applyFill="1" applyBorder="1"/>
    <xf numFmtId="49" fontId="102" fillId="0" borderId="0" xfId="0" applyNumberFormat="1" applyFont="1" applyFill="1" applyBorder="1"/>
    <xf numFmtId="0" fontId="102" fillId="0" borderId="0" xfId="0" applyFont="1" applyFill="1" applyBorder="1" applyAlignment="1">
      <alignment horizontal="left"/>
    </xf>
    <xf numFmtId="0" fontId="84" fillId="0" borderId="0" xfId="0" applyFont="1" applyBorder="1" applyAlignment="1">
      <alignment horizontal="justify" vertical="top" wrapText="1" readingOrder="1"/>
    </xf>
    <xf numFmtId="4" fontId="84" fillId="0" borderId="19" xfId="0" applyNumberFormat="1" applyFont="1" applyBorder="1" applyAlignment="1">
      <alignment horizontal="center"/>
    </xf>
    <xf numFmtId="4" fontId="84" fillId="0" borderId="0" xfId="0" applyNumberFormat="1" applyFont="1" applyBorder="1" applyAlignment="1">
      <alignment horizontal="center"/>
    </xf>
    <xf numFmtId="0" fontId="84" fillId="0" borderId="0" xfId="0" applyFont="1" applyAlignment="1">
      <alignment horizontal="right" vertical="top" wrapText="1" readingOrder="1"/>
    </xf>
    <xf numFmtId="49" fontId="84" fillId="0" borderId="0" xfId="0" applyNumberFormat="1" applyFont="1" applyBorder="1"/>
    <xf numFmtId="49" fontId="102" fillId="26" borderId="20" xfId="0" applyNumberFormat="1" applyFont="1" applyFill="1" applyBorder="1"/>
    <xf numFmtId="4" fontId="102" fillId="26" borderId="20" xfId="0" applyNumberFormat="1" applyFont="1" applyFill="1" applyBorder="1"/>
    <xf numFmtId="0" fontId="84" fillId="0" borderId="0" xfId="0" applyFont="1" applyBorder="1" applyAlignment="1">
      <alignment horizontal="justify" vertical="justify" wrapText="1" readingOrder="1"/>
    </xf>
    <xf numFmtId="0" fontId="84" fillId="0" borderId="0" xfId="0" applyFont="1" applyAlignment="1">
      <alignment horizontal="justify" vertical="justify" wrapText="1" readingOrder="1"/>
    </xf>
    <xf numFmtId="4" fontId="84" fillId="26" borderId="21" xfId="0" applyNumberFormat="1" applyFont="1" applyFill="1" applyBorder="1"/>
    <xf numFmtId="4" fontId="102" fillId="26" borderId="19" xfId="0" applyNumberFormat="1" applyFont="1" applyFill="1" applyBorder="1"/>
    <xf numFmtId="4" fontId="102" fillId="0" borderId="0" xfId="0" applyNumberFormat="1" applyFont="1" applyFill="1" applyBorder="1"/>
    <xf numFmtId="49" fontId="97" fillId="26" borderId="19" xfId="0" applyNumberFormat="1" applyFont="1" applyFill="1" applyBorder="1" applyAlignment="1">
      <alignment horizontal="center"/>
    </xf>
    <xf numFmtId="0" fontId="98" fillId="26" borderId="19" xfId="0" applyFont="1" applyFill="1" applyBorder="1" applyAlignment="1">
      <alignment horizontal="center"/>
    </xf>
    <xf numFmtId="0" fontId="97" fillId="26" borderId="19" xfId="0" applyFont="1" applyFill="1" applyBorder="1" applyAlignment="1">
      <alignment horizontal="center"/>
    </xf>
    <xf numFmtId="4" fontId="97" fillId="26" borderId="19" xfId="0" applyNumberFormat="1" applyFont="1" applyFill="1" applyBorder="1" applyAlignment="1">
      <alignment horizontal="center"/>
    </xf>
    <xf numFmtId="4" fontId="98" fillId="26" borderId="19" xfId="0" applyNumberFormat="1" applyFont="1" applyFill="1" applyBorder="1" applyAlignment="1">
      <alignment horizontal="center"/>
    </xf>
    <xf numFmtId="49" fontId="98" fillId="26" borderId="19" xfId="0" applyNumberFormat="1" applyFont="1" applyFill="1" applyBorder="1"/>
    <xf numFmtId="4" fontId="97" fillId="26" borderId="21" xfId="0" applyNumberFormat="1" applyFont="1" applyFill="1" applyBorder="1"/>
    <xf numFmtId="0" fontId="103" fillId="0" borderId="0" xfId="0" applyFont="1" applyAlignment="1">
      <alignment horizontal="justify" vertical="top" wrapText="1" readingOrder="1"/>
    </xf>
    <xf numFmtId="49" fontId="99" fillId="0" borderId="0" xfId="0" applyNumberFormat="1" applyFont="1" applyAlignment="1">
      <alignment vertical="top"/>
    </xf>
    <xf numFmtId="0" fontId="18" fillId="0" borderId="0" xfId="0" applyFont="1" applyFill="1" applyAlignment="1">
      <alignment horizontal="left"/>
    </xf>
    <xf numFmtId="2" fontId="18" fillId="0" borderId="0" xfId="0" applyNumberFormat="1" applyFont="1" applyFill="1"/>
    <xf numFmtId="0" fontId="18" fillId="0" borderId="0" xfId="0" applyFont="1" applyFill="1"/>
    <xf numFmtId="0" fontId="18" fillId="0" borderId="0" xfId="0" applyFont="1" applyAlignment="1">
      <alignment horizontal="left"/>
    </xf>
    <xf numFmtId="4" fontId="18" fillId="0" borderId="0" xfId="0" applyNumberFormat="1" applyFont="1" applyFill="1" applyBorder="1"/>
    <xf numFmtId="0" fontId="18" fillId="0" borderId="0" xfId="0" applyFont="1" applyFill="1" applyBorder="1"/>
    <xf numFmtId="0" fontId="104" fillId="0" borderId="0" xfId="0" applyFont="1"/>
    <xf numFmtId="0" fontId="18" fillId="26" borderId="22" xfId="0" applyFont="1" applyFill="1" applyBorder="1" applyAlignment="1">
      <alignment horizontal="left" vertical="center"/>
    </xf>
    <xf numFmtId="2" fontId="18" fillId="26" borderId="23" xfId="0" applyNumberFormat="1" applyFont="1" applyFill="1" applyBorder="1" applyAlignment="1">
      <alignment vertical="center"/>
    </xf>
    <xf numFmtId="0" fontId="18" fillId="26" borderId="23" xfId="0" applyFont="1" applyFill="1" applyBorder="1" applyAlignment="1">
      <alignment vertical="center"/>
    </xf>
    <xf numFmtId="0" fontId="84" fillId="0" borderId="22" xfId="0" applyFont="1" applyBorder="1" applyAlignment="1">
      <alignment horizontal="center"/>
    </xf>
    <xf numFmtId="4" fontId="24" fillId="0" borderId="0" xfId="0" applyNumberFormat="1" applyFont="1"/>
    <xf numFmtId="49" fontId="24" fillId="0" borderId="0" xfId="0" applyNumberFormat="1" applyFont="1"/>
    <xf numFmtId="0" fontId="14" fillId="0" borderId="0" xfId="0" applyFont="1"/>
    <xf numFmtId="0" fontId="24" fillId="0" borderId="0" xfId="0" applyFont="1" applyAlignment="1">
      <alignment horizontal="center"/>
    </xf>
    <xf numFmtId="2" fontId="24" fillId="0" borderId="0" xfId="0" applyNumberFormat="1" applyFont="1" applyAlignment="1">
      <alignment horizontal="center" vertical="center"/>
    </xf>
    <xf numFmtId="0" fontId="18" fillId="0" borderId="0" xfId="218" applyFont="1" applyAlignment="1">
      <alignment vertical="top"/>
    </xf>
    <xf numFmtId="0" fontId="7" fillId="0" borderId="0" xfId="0" applyFont="1" applyAlignment="1"/>
    <xf numFmtId="49" fontId="24" fillId="0" borderId="0" xfId="0" applyNumberFormat="1" applyFont="1" applyAlignment="1"/>
    <xf numFmtId="4" fontId="84" fillId="0" borderId="0" xfId="0" applyNumberFormat="1" applyFont="1" applyBorder="1" applyAlignment="1">
      <alignment horizontal="center" vertical="center"/>
    </xf>
    <xf numFmtId="0" fontId="84" fillId="0" borderId="15" xfId="0" applyFont="1" applyBorder="1" applyAlignment="1">
      <alignment horizontal="center"/>
    </xf>
    <xf numFmtId="4" fontId="84" fillId="0" borderId="15" xfId="0" applyNumberFormat="1" applyFont="1" applyBorder="1"/>
    <xf numFmtId="49" fontId="18" fillId="0" borderId="0" xfId="0" applyNumberFormat="1" applyFont="1"/>
    <xf numFmtId="0" fontId="18" fillId="0" borderId="0" xfId="0" applyFont="1" applyAlignment="1"/>
    <xf numFmtId="0" fontId="7" fillId="0" borderId="0" xfId="218" applyFont="1" applyAlignment="1">
      <alignment vertical="top"/>
    </xf>
    <xf numFmtId="4" fontId="5" fillId="0" borderId="0" xfId="0" applyNumberFormat="1" applyFont="1"/>
    <xf numFmtId="49" fontId="13" fillId="0" borderId="0" xfId="0" applyNumberFormat="1" applyFont="1"/>
    <xf numFmtId="0" fontId="82" fillId="0" borderId="0" xfId="263" applyAlignment="1">
      <alignment horizontal="center" vertical="top" wrapText="1"/>
    </xf>
    <xf numFmtId="0" fontId="109" fillId="0" borderId="0" xfId="263" applyFont="1" applyAlignment="1">
      <alignment horizontal="right" vertical="top"/>
    </xf>
    <xf numFmtId="0" fontId="82" fillId="0" borderId="0" xfId="263" applyAlignment="1">
      <alignment horizontal="left" vertical="top" wrapText="1"/>
    </xf>
    <xf numFmtId="0" fontId="110" fillId="0" borderId="0" xfId="263" applyFont="1" applyAlignment="1">
      <alignment horizontal="left" vertical="top" wrapText="1"/>
    </xf>
    <xf numFmtId="0" fontId="111" fillId="0" borderId="0" xfId="263" applyFont="1" applyAlignment="1">
      <alignment horizontal="center" vertical="top" wrapText="1"/>
    </xf>
    <xf numFmtId="0" fontId="111" fillId="0" borderId="0" xfId="263" applyFont="1" applyAlignment="1">
      <alignment horizontal="justify" vertical="top" wrapText="1"/>
    </xf>
    <xf numFmtId="0" fontId="111" fillId="0" borderId="0" xfId="263" applyFont="1" applyAlignment="1">
      <alignment horizontal="center" wrapText="1"/>
    </xf>
    <xf numFmtId="177" fontId="111" fillId="0" borderId="0" xfId="263" applyNumberFormat="1" applyFont="1" applyBorder="1" applyAlignment="1">
      <alignment horizontal="center" wrapText="1"/>
    </xf>
    <xf numFmtId="0" fontId="82" fillId="0" borderId="0" xfId="263" applyFont="1" applyAlignment="1">
      <alignment horizontal="center" vertical="top"/>
    </xf>
    <xf numFmtId="0" fontId="82" fillId="0" borderId="0" xfId="263" applyFont="1" applyAlignment="1">
      <alignment horizontal="center" wrapText="1"/>
    </xf>
    <xf numFmtId="180" fontId="82" fillId="0" borderId="0" xfId="263" applyNumberFormat="1" applyFont="1" applyAlignment="1">
      <alignment horizontal="center" wrapText="1"/>
    </xf>
    <xf numFmtId="177" fontId="82" fillId="0" borderId="0" xfId="263" applyNumberFormat="1" applyFont="1" applyAlignment="1">
      <alignment horizontal="center" wrapText="1"/>
    </xf>
    <xf numFmtId="0" fontId="82" fillId="0" borderId="0" xfId="263" applyFont="1" applyAlignment="1">
      <alignment horizontal="left" vertical="top" wrapText="1"/>
    </xf>
    <xf numFmtId="0" fontId="82" fillId="0" borderId="0" xfId="263" applyAlignment="1">
      <alignment horizontal="center" wrapText="1"/>
    </xf>
    <xf numFmtId="1" fontId="82" fillId="0" borderId="0" xfId="117" applyNumberFormat="1" applyFont="1" applyAlignment="1">
      <alignment horizontal="center" wrapText="1"/>
    </xf>
    <xf numFmtId="0" fontId="112" fillId="0" borderId="0" xfId="263" applyFont="1" applyAlignment="1">
      <alignment horizontal="right" vertical="top" wrapText="1"/>
    </xf>
    <xf numFmtId="1" fontId="82" fillId="0" borderId="0" xfId="117" applyNumberFormat="1" applyFont="1" applyAlignment="1">
      <alignment horizontal="center" vertical="top" wrapText="1"/>
    </xf>
    <xf numFmtId="0" fontId="113" fillId="0" borderId="0" xfId="263" applyFont="1" applyAlignment="1">
      <alignment horizontal="left" vertical="top" wrapText="1"/>
    </xf>
    <xf numFmtId="179" fontId="82" fillId="0" borderId="0" xfId="94" applyNumberFormat="1" applyFont="1" applyAlignment="1">
      <alignment horizontal="center" vertical="top" wrapText="1"/>
    </xf>
    <xf numFmtId="0" fontId="112" fillId="0" borderId="0" xfId="263" applyFont="1" applyAlignment="1">
      <alignment horizontal="left" vertical="top" wrapText="1"/>
    </xf>
    <xf numFmtId="2" fontId="82" fillId="0" borderId="0" xfId="117" applyNumberFormat="1" applyFont="1" applyAlignment="1">
      <alignment horizontal="center" wrapText="1"/>
    </xf>
    <xf numFmtId="0" fontId="19" fillId="0" borderId="0" xfId="263" applyFont="1" applyAlignment="1">
      <alignment horizontal="center" vertical="top" wrapText="1"/>
    </xf>
    <xf numFmtId="177" fontId="19" fillId="0" borderId="0" xfId="263" applyNumberFormat="1" applyFont="1" applyAlignment="1">
      <alignment horizontal="center"/>
    </xf>
    <xf numFmtId="0" fontId="82" fillId="0" borderId="15" xfId="263" applyBorder="1" applyAlignment="1">
      <alignment horizontal="center" vertical="top" wrapText="1"/>
    </xf>
    <xf numFmtId="0" fontId="82" fillId="0" borderId="15" xfId="263" applyBorder="1" applyAlignment="1">
      <alignment horizontal="left" vertical="top" wrapText="1"/>
    </xf>
    <xf numFmtId="1" fontId="82" fillId="0" borderId="15" xfId="263" applyNumberFormat="1" applyBorder="1" applyAlignment="1">
      <alignment horizontal="center" vertical="top" wrapText="1"/>
    </xf>
    <xf numFmtId="0" fontId="114" fillId="0" borderId="0" xfId="263" applyFont="1" applyBorder="1" applyAlignment="1">
      <alignment horizontal="right" vertical="top" wrapText="1"/>
    </xf>
    <xf numFmtId="0" fontId="82" fillId="0" borderId="0" xfId="263" applyBorder="1" applyAlignment="1">
      <alignment horizontal="center" vertical="top" wrapText="1"/>
    </xf>
    <xf numFmtId="1" fontId="82" fillId="0" borderId="0" xfId="263" applyNumberFormat="1" applyBorder="1" applyAlignment="1">
      <alignment horizontal="center" vertical="top" wrapText="1"/>
    </xf>
    <xf numFmtId="44" fontId="82" fillId="0" borderId="0" xfId="263" applyNumberFormat="1" applyBorder="1" applyAlignment="1">
      <alignment horizontal="left" vertical="top" wrapText="1"/>
    </xf>
    <xf numFmtId="177" fontId="82" fillId="0" borderId="0" xfId="263" applyNumberFormat="1" applyBorder="1" applyAlignment="1">
      <alignment horizontal="center" vertical="top" wrapText="1"/>
    </xf>
    <xf numFmtId="1" fontId="82" fillId="0" borderId="0" xfId="263" applyNumberFormat="1" applyAlignment="1">
      <alignment horizontal="center" vertical="top" wrapText="1"/>
    </xf>
    <xf numFmtId="0" fontId="115" fillId="0" borderId="0" xfId="263" applyFont="1" applyAlignment="1">
      <alignment horizontal="left" vertical="top" wrapText="1"/>
    </xf>
    <xf numFmtId="4" fontId="82" fillId="0" borderId="0" xfId="263" applyNumberFormat="1" applyAlignment="1">
      <alignment horizontal="center" wrapText="1"/>
    </xf>
    <xf numFmtId="0" fontId="111" fillId="0" borderId="0" xfId="263" applyFont="1" applyBorder="1" applyAlignment="1">
      <alignment horizontal="center" vertical="top" wrapText="1"/>
    </xf>
    <xf numFmtId="0" fontId="19" fillId="0" borderId="0" xfId="263" applyFont="1" applyAlignment="1">
      <alignment vertical="top" wrapText="1"/>
    </xf>
    <xf numFmtId="4" fontId="82" fillId="0" borderId="0" xfId="263" applyNumberFormat="1" applyAlignment="1">
      <alignment horizontal="center" vertical="top" wrapText="1"/>
    </xf>
    <xf numFmtId="0" fontId="19" fillId="0" borderId="0" xfId="263" applyFont="1" applyAlignment="1">
      <alignment horizontal="center" wrapText="1"/>
    </xf>
    <xf numFmtId="4" fontId="111" fillId="0" borderId="0" xfId="263" applyNumberFormat="1" applyFont="1" applyAlignment="1">
      <alignment horizontal="center" wrapText="1"/>
    </xf>
    <xf numFmtId="0" fontId="111" fillId="0" borderId="0" xfId="263" applyFont="1" applyAlignment="1">
      <alignment horizontal="center" vertical="top"/>
    </xf>
    <xf numFmtId="0" fontId="111" fillId="0" borderId="0" xfId="263" applyFont="1" applyAlignment="1">
      <alignment vertical="top" wrapText="1"/>
    </xf>
    <xf numFmtId="0" fontId="111" fillId="0" borderId="0" xfId="263" applyFont="1" applyAlignment="1">
      <alignment horizontal="center"/>
    </xf>
    <xf numFmtId="4" fontId="111" fillId="0" borderId="0" xfId="263" applyNumberFormat="1" applyFont="1" applyAlignment="1">
      <alignment horizontal="center"/>
    </xf>
    <xf numFmtId="4" fontId="111" fillId="0" borderId="0" xfId="263" applyNumberFormat="1" applyFont="1"/>
    <xf numFmtId="0" fontId="19" fillId="0" borderId="0" xfId="263" applyFont="1" applyBorder="1" applyAlignment="1">
      <alignment horizontal="center" vertical="top" wrapText="1"/>
    </xf>
    <xf numFmtId="177" fontId="111" fillId="0" borderId="0" xfId="263" applyNumberFormat="1" applyFont="1" applyBorder="1" applyAlignment="1">
      <alignment horizontal="center"/>
    </xf>
    <xf numFmtId="0" fontId="112" fillId="0" borderId="15" xfId="263" applyFont="1" applyBorder="1" applyAlignment="1">
      <alignment horizontal="left" vertical="top" wrapText="1"/>
    </xf>
    <xf numFmtId="0" fontId="120" fillId="0" borderId="0" xfId="263" applyFont="1" applyAlignment="1">
      <alignment horizontal="right" vertical="top" wrapText="1"/>
    </xf>
    <xf numFmtId="1" fontId="19" fillId="0" borderId="0" xfId="263" applyNumberFormat="1" applyFont="1" applyAlignment="1">
      <alignment horizontal="center"/>
    </xf>
    <xf numFmtId="0" fontId="82" fillId="0" borderId="0" xfId="263" applyBorder="1" applyAlignment="1">
      <alignment horizontal="left" vertical="top" wrapText="1"/>
    </xf>
    <xf numFmtId="0" fontId="121" fillId="0" borderId="0" xfId="263" applyFont="1" applyAlignment="1">
      <alignment horizontal="left" vertical="top" wrapText="1"/>
    </xf>
    <xf numFmtId="0" fontId="122" fillId="0" borderId="0" xfId="263" applyFont="1" applyAlignment="1">
      <alignment horizontal="right" vertical="top" wrapText="1"/>
    </xf>
    <xf numFmtId="0" fontId="123" fillId="0" borderId="0" xfId="263" applyFont="1" applyAlignment="1">
      <alignment horizontal="left" vertical="top" wrapText="1"/>
    </xf>
    <xf numFmtId="177" fontId="82" fillId="0" borderId="0" xfId="263" applyNumberFormat="1" applyAlignment="1">
      <alignment horizontal="center" vertical="top" wrapText="1"/>
    </xf>
    <xf numFmtId="0" fontId="82" fillId="0" borderId="24" xfId="263" applyBorder="1" applyAlignment="1">
      <alignment horizontal="center" vertical="top" wrapText="1"/>
    </xf>
    <xf numFmtId="0" fontId="110" fillId="0" borderId="24" xfId="263" applyFont="1" applyBorder="1" applyAlignment="1">
      <alignment horizontal="left" vertical="top" wrapText="1"/>
    </xf>
    <xf numFmtId="1" fontId="82" fillId="0" borderId="24" xfId="263" applyNumberFormat="1" applyBorder="1" applyAlignment="1">
      <alignment horizontal="center" vertical="top" wrapText="1"/>
    </xf>
    <xf numFmtId="0" fontId="82" fillId="0" borderId="24" xfId="263" applyBorder="1" applyAlignment="1">
      <alignment horizontal="left" vertical="top" wrapText="1"/>
    </xf>
    <xf numFmtId="0" fontId="121" fillId="0" borderId="0" xfId="263" applyFont="1" applyBorder="1" applyAlignment="1">
      <alignment vertical="top"/>
    </xf>
    <xf numFmtId="0" fontId="124" fillId="0" borderId="0" xfId="263" applyFont="1" applyBorder="1" applyAlignment="1">
      <alignment horizontal="center" vertical="top" wrapText="1"/>
    </xf>
    <xf numFmtId="177" fontId="111" fillId="0" borderId="0" xfId="263" applyNumberFormat="1" applyFont="1" applyAlignment="1">
      <alignment horizontal="center" vertical="top" wrapText="1"/>
    </xf>
    <xf numFmtId="0" fontId="125" fillId="0" borderId="0" xfId="263" applyFont="1" applyAlignment="1">
      <alignment horizontal="right" vertical="center" wrapText="1"/>
    </xf>
    <xf numFmtId="0" fontId="108" fillId="0" borderId="0" xfId="263" applyFont="1" applyAlignment="1">
      <alignment horizontal="right" vertical="top" wrapText="1"/>
    </xf>
    <xf numFmtId="0" fontId="21" fillId="0" borderId="0" xfId="0" applyFont="1" applyFill="1" applyBorder="1" applyAlignment="1">
      <alignment vertical="top"/>
    </xf>
    <xf numFmtId="0" fontId="21" fillId="0" borderId="0" xfId="0" applyFont="1" applyFill="1" applyBorder="1" applyAlignment="1">
      <alignment horizontal="center"/>
    </xf>
    <xf numFmtId="0" fontId="21" fillId="0" borderId="0" xfId="0" applyNumberFormat="1" applyFont="1" applyFill="1" applyBorder="1" applyAlignment="1"/>
    <xf numFmtId="0" fontId="21" fillId="0" borderId="0" xfId="0" applyNumberFormat="1" applyFont="1" applyFill="1" applyBorder="1" applyAlignment="1">
      <alignment horizontal="center"/>
    </xf>
    <xf numFmtId="0" fontId="22" fillId="0" borderId="0" xfId="0" applyFont="1" applyFill="1" applyBorder="1" applyAlignment="1">
      <alignment vertical="top"/>
    </xf>
    <xf numFmtId="49" fontId="22" fillId="0" borderId="0" xfId="0" applyNumberFormat="1" applyFont="1" applyFill="1" applyBorder="1" applyAlignment="1">
      <alignment vertical="top"/>
    </xf>
    <xf numFmtId="49" fontId="21" fillId="0" borderId="0" xfId="0" applyNumberFormat="1" applyFont="1" applyFill="1" applyBorder="1" applyAlignment="1">
      <alignment horizontal="left" vertical="top" wrapText="1"/>
    </xf>
    <xf numFmtId="0" fontId="21" fillId="0" borderId="0" xfId="0" applyFont="1" applyFill="1" applyBorder="1" applyAlignment="1">
      <alignment horizontal="justify" vertical="center" wrapText="1"/>
    </xf>
    <xf numFmtId="0" fontId="21" fillId="0" borderId="0" xfId="0" applyFont="1" applyFill="1" applyBorder="1" applyAlignment="1"/>
    <xf numFmtId="0" fontId="21" fillId="0" borderId="0" xfId="0" applyFont="1" applyFill="1" applyBorder="1" applyAlignment="1">
      <alignment horizontal="left" vertical="top"/>
    </xf>
    <xf numFmtId="0" fontId="21" fillId="0" borderId="0" xfId="0" applyFont="1" applyFill="1" applyBorder="1" applyAlignment="1">
      <alignment horizontal="right" vertical="top"/>
    </xf>
    <xf numFmtId="0" fontId="22" fillId="0" borderId="0" xfId="0" applyFont="1" applyFill="1" applyBorder="1" applyAlignment="1">
      <alignment horizontal="left"/>
    </xf>
    <xf numFmtId="3" fontId="21" fillId="0" borderId="0" xfId="0" applyNumberFormat="1" applyFont="1" applyFill="1" applyBorder="1" applyAlignment="1">
      <alignment horizontal="center"/>
    </xf>
    <xf numFmtId="49" fontId="21" fillId="0" borderId="19" xfId="0" applyNumberFormat="1" applyFont="1" applyFill="1" applyBorder="1" applyAlignment="1">
      <alignment horizontal="left" vertical="top" wrapText="1"/>
    </xf>
    <xf numFmtId="0" fontId="21" fillId="0" borderId="19" xfId="0" applyFont="1" applyFill="1" applyBorder="1" applyAlignment="1">
      <alignment horizontal="center" vertical="top" wrapText="1"/>
    </xf>
    <xf numFmtId="49" fontId="21" fillId="0" borderId="19" xfId="0" applyNumberFormat="1" applyFont="1" applyFill="1" applyBorder="1" applyAlignment="1">
      <alignment horizontal="center" vertical="center" wrapText="1"/>
    </xf>
    <xf numFmtId="0" fontId="21" fillId="0" borderId="0" xfId="0" applyFont="1" applyFill="1" applyBorder="1" applyAlignment="1">
      <alignment horizontal="left" vertical="top" wrapText="1"/>
    </xf>
    <xf numFmtId="0" fontId="21" fillId="0" borderId="0" xfId="0" applyFont="1" applyFill="1" applyBorder="1" applyAlignment="1">
      <alignment horizontal="center" vertical="top" wrapText="1"/>
    </xf>
    <xf numFmtId="0" fontId="21" fillId="0" borderId="0" xfId="0" applyFont="1" applyFill="1" applyBorder="1" applyAlignment="1">
      <alignment horizontal="justify" vertical="top" wrapText="1"/>
    </xf>
    <xf numFmtId="0" fontId="21" fillId="0" borderId="0" xfId="0" applyFont="1" applyFill="1" applyBorder="1" applyAlignment="1">
      <alignment horizontal="center" wrapText="1"/>
    </xf>
    <xf numFmtId="3" fontId="21" fillId="0" borderId="0" xfId="0" applyNumberFormat="1" applyFont="1" applyFill="1" applyBorder="1" applyAlignment="1">
      <alignment horizontal="center" wrapText="1"/>
    </xf>
    <xf numFmtId="14" fontId="22" fillId="0" borderId="0" xfId="0" applyNumberFormat="1" applyFont="1" applyFill="1" applyAlignment="1">
      <alignment horizontal="left" vertical="top"/>
    </xf>
    <xf numFmtId="0" fontId="130" fillId="0" borderId="0" xfId="0" applyFont="1" applyFill="1" applyAlignment="1">
      <alignment horizontal="right" vertical="top"/>
    </xf>
    <xf numFmtId="0" fontId="22" fillId="0" borderId="0" xfId="0" applyFont="1" applyFill="1" applyAlignment="1">
      <alignment horizontal="left" vertical="top" wrapText="1"/>
    </xf>
    <xf numFmtId="0" fontId="130" fillId="0" borderId="0" xfId="0" applyFont="1" applyFill="1" applyAlignment="1">
      <alignment horizontal="center"/>
    </xf>
    <xf numFmtId="3" fontId="130" fillId="0" borderId="0" xfId="0" applyNumberFormat="1" applyFont="1" applyFill="1" applyAlignment="1">
      <alignment horizontal="center"/>
    </xf>
    <xf numFmtId="0" fontId="21" fillId="0" borderId="0" xfId="0" applyFont="1" applyFill="1" applyAlignment="1">
      <alignment horizontal="left" vertical="top"/>
    </xf>
    <xf numFmtId="0" fontId="21" fillId="0" borderId="0" xfId="185" applyFont="1" applyFill="1" applyBorder="1" applyAlignment="1">
      <alignment horizontal="left" vertical="top" wrapText="1"/>
    </xf>
    <xf numFmtId="0" fontId="130" fillId="0" borderId="18" xfId="0" applyFont="1" applyFill="1" applyBorder="1" applyAlignment="1">
      <alignment horizontal="right" vertical="top" wrapText="1"/>
    </xf>
    <xf numFmtId="0" fontId="130" fillId="0" borderId="18" xfId="0" applyFont="1" applyFill="1" applyBorder="1" applyAlignment="1">
      <alignment horizontal="center"/>
    </xf>
    <xf numFmtId="3" fontId="130" fillId="0" borderId="18" xfId="0" applyNumberFormat="1" applyFont="1" applyFill="1" applyBorder="1" applyAlignment="1">
      <alignment horizontal="center"/>
    </xf>
    <xf numFmtId="0" fontId="22" fillId="0" borderId="0" xfId="0" applyFont="1" applyFill="1" applyAlignment="1">
      <alignment horizontal="left" vertical="top"/>
    </xf>
    <xf numFmtId="0" fontId="22" fillId="0" borderId="0" xfId="0" applyFont="1" applyFill="1" applyAlignment="1">
      <alignment horizontal="right" vertical="top"/>
    </xf>
    <xf numFmtId="0" fontId="130" fillId="0" borderId="0" xfId="0" applyFont="1" applyFill="1" applyBorder="1" applyAlignment="1">
      <alignment horizontal="right" vertical="top" wrapText="1"/>
    </xf>
    <xf numFmtId="0" fontId="130" fillId="0" borderId="0" xfId="0" applyFont="1" applyFill="1" applyBorder="1" applyAlignment="1">
      <alignment horizontal="center"/>
    </xf>
    <xf numFmtId="3" fontId="130" fillId="0" borderId="0" xfId="0" applyNumberFormat="1" applyFont="1" applyFill="1" applyBorder="1" applyAlignment="1">
      <alignment horizontal="center"/>
    </xf>
    <xf numFmtId="0" fontId="130" fillId="0" borderId="0" xfId="0" applyFont="1" applyFill="1" applyBorder="1" applyAlignment="1">
      <alignment horizontal="left" vertical="top" wrapText="1"/>
    </xf>
    <xf numFmtId="0" fontId="21" fillId="0" borderId="18" xfId="0" applyFont="1" applyFill="1" applyBorder="1" applyAlignment="1">
      <alignment horizontal="left" vertical="top" wrapText="1"/>
    </xf>
    <xf numFmtId="49" fontId="21" fillId="0" borderId="18" xfId="0" applyNumberFormat="1" applyFont="1" applyFill="1" applyBorder="1" applyAlignment="1">
      <alignment horizontal="center" vertical="top" wrapText="1"/>
    </xf>
    <xf numFmtId="3" fontId="21" fillId="0" borderId="18" xfId="0" applyNumberFormat="1" applyFont="1" applyFill="1" applyBorder="1" applyAlignment="1">
      <alignment horizontal="center"/>
    </xf>
    <xf numFmtId="49" fontId="22" fillId="0" borderId="0" xfId="0" applyNumberFormat="1" applyFont="1" applyFill="1" applyBorder="1" applyAlignment="1">
      <alignment horizontal="left" vertical="top" wrapText="1"/>
    </xf>
    <xf numFmtId="0" fontId="21" fillId="0" borderId="0" xfId="185" applyFont="1" applyFill="1" applyAlignment="1">
      <alignment horizontal="right" vertical="top"/>
    </xf>
    <xf numFmtId="0" fontId="21" fillId="0" borderId="0" xfId="185" applyFont="1" applyFill="1" applyBorder="1" applyAlignment="1">
      <alignment horizontal="center"/>
    </xf>
    <xf numFmtId="0" fontId="21" fillId="0" borderId="0" xfId="185" applyFont="1" applyFill="1" applyAlignment="1">
      <alignment horizontal="left" vertical="top"/>
    </xf>
    <xf numFmtId="49" fontId="21" fillId="0" borderId="0" xfId="185" applyNumberFormat="1" applyFont="1" applyFill="1" applyAlignment="1">
      <alignment horizontal="left" vertical="top" wrapText="1"/>
    </xf>
    <xf numFmtId="0" fontId="21" fillId="0" borderId="0" xfId="0" applyNumberFormat="1" applyFont="1" applyFill="1" applyBorder="1" applyAlignment="1">
      <alignment horizontal="left" vertical="top"/>
    </xf>
    <xf numFmtId="0" fontId="21" fillId="0" borderId="0" xfId="185" applyFont="1" applyFill="1" applyAlignment="1">
      <alignment horizontal="left" vertical="top" wrapText="1"/>
    </xf>
    <xf numFmtId="0" fontId="21" fillId="0" borderId="0" xfId="185" applyFont="1" applyFill="1" applyAlignment="1">
      <alignment horizontal="center"/>
    </xf>
    <xf numFmtId="3" fontId="21" fillId="0" borderId="0" xfId="185" applyNumberFormat="1" applyFont="1" applyFill="1" applyAlignment="1">
      <alignment horizontal="center"/>
    </xf>
    <xf numFmtId="0" fontId="21" fillId="0" borderId="0" xfId="202" applyFont="1" applyFill="1" applyAlignment="1">
      <alignment horizontal="left" vertical="top"/>
    </xf>
    <xf numFmtId="0" fontId="130" fillId="0" borderId="0" xfId="185" applyFont="1" applyFill="1" applyAlignment="1">
      <alignment horizontal="right" vertical="top"/>
    </xf>
    <xf numFmtId="49" fontId="21" fillId="0" borderId="0" xfId="185" applyNumberFormat="1" applyFont="1" applyFill="1" applyAlignment="1">
      <alignment vertical="top" wrapText="1"/>
    </xf>
    <xf numFmtId="0" fontId="21" fillId="0" borderId="0" xfId="185" applyFont="1" applyFill="1" applyAlignment="1">
      <alignment horizontal="center" wrapText="1"/>
    </xf>
    <xf numFmtId="3" fontId="21" fillId="0" borderId="0" xfId="185" applyNumberFormat="1" applyFont="1" applyFill="1" applyAlignment="1">
      <alignment horizontal="center" wrapText="1"/>
    </xf>
    <xf numFmtId="0" fontId="21" fillId="0" borderId="0" xfId="0" applyNumberFormat="1" applyFont="1" applyFill="1" applyBorder="1" applyAlignment="1">
      <alignment wrapText="1"/>
    </xf>
    <xf numFmtId="0" fontId="21" fillId="0" borderId="18" xfId="185" applyFont="1" applyFill="1" applyBorder="1" applyAlignment="1">
      <alignment horizontal="left" vertical="top" wrapText="1"/>
    </xf>
    <xf numFmtId="0" fontId="130" fillId="0" borderId="0" xfId="0" applyFont="1" applyFill="1" applyAlignment="1">
      <alignment horizontal="left" vertical="top" wrapText="1"/>
    </xf>
    <xf numFmtId="0" fontId="132" fillId="0" borderId="0" xfId="0" applyFont="1" applyFill="1" applyBorder="1" applyAlignment="1">
      <alignment horizontal="left"/>
    </xf>
    <xf numFmtId="14" fontId="22" fillId="0" borderId="0" xfId="0" applyNumberFormat="1" applyFont="1" applyFill="1" applyBorder="1" applyAlignment="1">
      <alignment horizontal="left" vertical="top"/>
    </xf>
    <xf numFmtId="0" fontId="130" fillId="0" borderId="0" xfId="0" applyFont="1" applyFill="1" applyBorder="1" applyAlignment="1">
      <alignment horizontal="right" vertical="top"/>
    </xf>
    <xf numFmtId="0" fontId="39" fillId="0" borderId="0" xfId="0" applyFont="1" applyFill="1"/>
    <xf numFmtId="0" fontId="132" fillId="0" borderId="0" xfId="0" applyFont="1" applyFill="1" applyBorder="1" applyAlignment="1">
      <alignment horizontal="left" vertical="center" wrapText="1"/>
    </xf>
    <xf numFmtId="0" fontId="21" fillId="0" borderId="24" xfId="0" applyFont="1" applyFill="1" applyBorder="1" applyAlignment="1">
      <alignment horizontal="left" vertical="top"/>
    </xf>
    <xf numFmtId="0" fontId="130" fillId="0" borderId="24" xfId="0" applyFont="1" applyFill="1" applyBorder="1" applyAlignment="1">
      <alignment horizontal="right" vertical="top"/>
    </xf>
    <xf numFmtId="0" fontId="130" fillId="0" borderId="24" xfId="0" applyFont="1" applyFill="1" applyBorder="1" applyAlignment="1">
      <alignment horizontal="left" vertical="top" wrapText="1"/>
    </xf>
    <xf numFmtId="0" fontId="130" fillId="0" borderId="24" xfId="0" applyFont="1" applyFill="1" applyBorder="1" applyAlignment="1">
      <alignment horizontal="center"/>
    </xf>
    <xf numFmtId="3" fontId="130" fillId="0" borderId="24" xfId="0" applyNumberFormat="1" applyFont="1" applyFill="1" applyBorder="1" applyAlignment="1">
      <alignment horizontal="center"/>
    </xf>
    <xf numFmtId="0" fontId="132" fillId="0" borderId="0" xfId="0" applyFont="1" applyFill="1" applyBorder="1" applyAlignment="1">
      <alignment horizontal="right" vertical="top" wrapText="1"/>
    </xf>
    <xf numFmtId="0" fontId="22" fillId="0" borderId="0" xfId="0" applyFont="1" applyFill="1" applyBorder="1" applyAlignment="1">
      <alignment horizontal="center" vertical="center"/>
    </xf>
    <xf numFmtId="3" fontId="39" fillId="0" borderId="0" xfId="0" applyNumberFormat="1" applyFont="1" applyFill="1" applyBorder="1" applyAlignment="1">
      <alignment horizontal="center"/>
    </xf>
    <xf numFmtId="0" fontId="134" fillId="0" borderId="0" xfId="0" applyFont="1" applyFill="1" applyBorder="1" applyAlignment="1">
      <alignment horizontal="left" vertical="top" wrapText="1"/>
    </xf>
    <xf numFmtId="0" fontId="125" fillId="0" borderId="0" xfId="0" applyFont="1" applyAlignment="1">
      <alignment horizontal="right" vertical="center" wrapText="1"/>
    </xf>
    <xf numFmtId="0" fontId="22" fillId="0" borderId="0" xfId="0" applyFont="1" applyFill="1" applyBorder="1" applyAlignment="1">
      <alignment wrapText="1"/>
    </xf>
    <xf numFmtId="0" fontId="22" fillId="0" borderId="0" xfId="0" applyFont="1" applyFill="1" applyBorder="1" applyAlignment="1">
      <alignment horizontal="center" wrapText="1"/>
    </xf>
    <xf numFmtId="0" fontId="22" fillId="0" borderId="0" xfId="0" applyFont="1" applyFill="1" applyBorder="1" applyAlignment="1">
      <alignment horizontal="center"/>
    </xf>
    <xf numFmtId="0" fontId="39" fillId="0" borderId="0" xfId="264" applyFont="1"/>
    <xf numFmtId="0" fontId="40" fillId="0" borderId="0" xfId="264"/>
    <xf numFmtId="0" fontId="135" fillId="0" borderId="0" xfId="264" applyFont="1"/>
    <xf numFmtId="49" fontId="21" fillId="0" borderId="0" xfId="264" applyNumberFormat="1" applyFont="1"/>
    <xf numFmtId="0" fontId="21" fillId="0" borderId="0" xfId="264" applyFont="1" applyAlignment="1">
      <alignment horizontal="center"/>
    </xf>
    <xf numFmtId="2" fontId="21" fillId="0" borderId="0" xfId="264" applyNumberFormat="1" applyFont="1" applyAlignment="1">
      <alignment horizontal="center"/>
    </xf>
    <xf numFmtId="4" fontId="21" fillId="0" borderId="0" xfId="264" applyNumberFormat="1" applyFont="1"/>
    <xf numFmtId="0" fontId="5" fillId="0" borderId="0" xfId="264" applyFont="1"/>
    <xf numFmtId="0" fontId="2" fillId="0" borderId="0" xfId="264" applyFont="1"/>
    <xf numFmtId="49" fontId="136" fillId="0" borderId="0" xfId="264" applyNumberFormat="1" applyFont="1"/>
    <xf numFmtId="0" fontId="40" fillId="0" borderId="16" xfId="264" applyBorder="1"/>
    <xf numFmtId="0" fontId="8" fillId="26" borderId="14" xfId="264" applyFont="1" applyFill="1" applyBorder="1" applyAlignment="1">
      <alignment horizontal="left"/>
    </xf>
    <xf numFmtId="2" fontId="8" fillId="26" borderId="15" xfId="264" applyNumberFormat="1" applyFont="1" applyFill="1" applyBorder="1" applyAlignment="1">
      <alignment horizontal="center"/>
    </xf>
    <xf numFmtId="0" fontId="24" fillId="26" borderId="15" xfId="264" applyFont="1" applyFill="1" applyBorder="1"/>
    <xf numFmtId="2" fontId="24" fillId="26" borderId="17" xfId="264" applyNumberFormat="1" applyFont="1" applyFill="1" applyBorder="1" applyAlignment="1">
      <alignment horizontal="center"/>
    </xf>
    <xf numFmtId="0" fontId="11" fillId="0" borderId="0" xfId="264" applyFont="1" applyAlignment="1">
      <alignment horizontal="left"/>
    </xf>
    <xf numFmtId="2" fontId="11" fillId="0" borderId="0" xfId="264" applyNumberFormat="1" applyFont="1"/>
    <xf numFmtId="0" fontId="11" fillId="0" borderId="0" xfId="264" applyFont="1"/>
    <xf numFmtId="0" fontId="26" fillId="0" borderId="0" xfId="264" applyFont="1"/>
    <xf numFmtId="0" fontId="21" fillId="0" borderId="0" xfId="264" applyFont="1"/>
    <xf numFmtId="0" fontId="7" fillId="0" borderId="0" xfId="264" applyFont="1" applyFill="1" applyAlignment="1">
      <alignment horizontal="left"/>
    </xf>
    <xf numFmtId="2" fontId="7" fillId="0" borderId="0" xfId="264" applyNumberFormat="1" applyFont="1" applyFill="1"/>
    <xf numFmtId="0" fontId="7" fillId="0" borderId="0" xfId="264" applyFont="1" applyFill="1"/>
    <xf numFmtId="0" fontId="7" fillId="0" borderId="0" xfId="264" applyFont="1" applyFill="1" applyAlignment="1">
      <alignment horizontal="center"/>
    </xf>
    <xf numFmtId="0" fontId="7" fillId="0" borderId="0" xfId="264" applyFont="1" applyAlignment="1">
      <alignment horizontal="left"/>
    </xf>
    <xf numFmtId="2" fontId="7" fillId="0" borderId="0" xfId="264" applyNumberFormat="1" applyFont="1"/>
    <xf numFmtId="0" fontId="7" fillId="0" borderId="0" xfId="264" applyFont="1"/>
    <xf numFmtId="0" fontId="24" fillId="0" borderId="0" xfId="264" applyFont="1"/>
    <xf numFmtId="0" fontId="7" fillId="0" borderId="0" xfId="264" applyFont="1" applyFill="1" applyAlignment="1">
      <alignment horizontal="center" vertical="center"/>
    </xf>
    <xf numFmtId="0" fontId="14" fillId="0" borderId="0" xfId="264" applyFont="1" applyFill="1"/>
    <xf numFmtId="4" fontId="24" fillId="0" borderId="0" xfId="264" applyNumberFormat="1" applyFont="1" applyFill="1" applyBorder="1"/>
    <xf numFmtId="0" fontId="24" fillId="0" borderId="0" xfId="264" applyFont="1" applyFill="1" applyBorder="1"/>
    <xf numFmtId="0" fontId="7" fillId="0" borderId="0" xfId="264" applyFont="1" applyAlignment="1">
      <alignment horizontal="center"/>
    </xf>
    <xf numFmtId="0" fontId="22" fillId="0" borderId="0" xfId="264" applyFont="1"/>
    <xf numFmtId="0" fontId="8" fillId="26" borderId="22" xfId="264" applyFont="1" applyFill="1" applyBorder="1" applyAlignment="1">
      <alignment horizontal="left" vertical="center"/>
    </xf>
    <xf numFmtId="2" fontId="8" fillId="26" borderId="23" xfId="264" applyNumberFormat="1" applyFont="1" applyFill="1" applyBorder="1" applyAlignment="1">
      <alignment vertical="center"/>
    </xf>
    <xf numFmtId="0" fontId="8" fillId="26" borderId="23" xfId="264" applyFont="1" applyFill="1" applyBorder="1" applyAlignment="1">
      <alignment vertical="center"/>
    </xf>
    <xf numFmtId="0" fontId="8" fillId="26" borderId="23" xfId="264" applyFont="1" applyFill="1" applyBorder="1" applyAlignment="1">
      <alignment horizontal="center" vertical="center"/>
    </xf>
    <xf numFmtId="0" fontId="14" fillId="0" borderId="0" xfId="264" applyFont="1" applyBorder="1" applyAlignment="1">
      <alignment horizontal="left"/>
    </xf>
    <xf numFmtId="2" fontId="14" fillId="0" borderId="0" xfId="264" applyNumberFormat="1" applyFont="1" applyBorder="1"/>
    <xf numFmtId="0" fontId="14" fillId="0" borderId="0" xfId="264" applyFont="1" applyBorder="1"/>
    <xf numFmtId="0" fontId="14" fillId="0" borderId="0" xfId="264" applyFont="1" applyBorder="1" applyAlignment="1">
      <alignment horizontal="center"/>
    </xf>
    <xf numFmtId="0" fontId="24" fillId="0" borderId="0" xfId="264" applyFont="1" applyBorder="1"/>
    <xf numFmtId="9" fontId="8" fillId="26" borderId="23" xfId="264" applyNumberFormat="1" applyFont="1" applyFill="1" applyBorder="1" applyAlignment="1">
      <alignment vertical="center"/>
    </xf>
    <xf numFmtId="0" fontId="8" fillId="0" borderId="0" xfId="264" applyFont="1" applyFill="1" applyBorder="1" applyAlignment="1">
      <alignment horizontal="left" vertical="center"/>
    </xf>
    <xf numFmtId="2" fontId="8" fillId="0" borderId="0" xfId="264" applyNumberFormat="1" applyFont="1" applyFill="1" applyBorder="1" applyAlignment="1">
      <alignment vertical="center"/>
    </xf>
    <xf numFmtId="9" fontId="8" fillId="0" borderId="0" xfId="264" applyNumberFormat="1" applyFont="1" applyFill="1" applyBorder="1" applyAlignment="1">
      <alignment vertical="center"/>
    </xf>
    <xf numFmtId="0" fontId="8" fillId="0" borderId="0" xfId="264" applyFont="1" applyFill="1" applyBorder="1" applyAlignment="1">
      <alignment vertical="center"/>
    </xf>
    <xf numFmtId="0" fontId="8" fillId="0" borderId="0" xfId="264" applyFont="1" applyFill="1" applyBorder="1" applyAlignment="1">
      <alignment horizontal="center" vertical="center"/>
    </xf>
    <xf numFmtId="2" fontId="22" fillId="0" borderId="0" xfId="264" applyNumberFormat="1" applyFont="1" applyFill="1" applyBorder="1" applyAlignment="1">
      <alignment vertical="center"/>
    </xf>
    <xf numFmtId="0" fontId="10" fillId="26" borderId="22" xfId="264" applyFont="1" applyFill="1" applyBorder="1" applyAlignment="1">
      <alignment horizontal="left" vertical="center"/>
    </xf>
    <xf numFmtId="2" fontId="10" fillId="26" borderId="23" xfId="264" applyNumberFormat="1" applyFont="1" applyFill="1" applyBorder="1" applyAlignment="1">
      <alignment vertical="center"/>
    </xf>
    <xf numFmtId="0" fontId="10" fillId="26" borderId="23" xfId="264" applyFont="1" applyFill="1" applyBorder="1" applyAlignment="1">
      <alignment vertical="center"/>
    </xf>
    <xf numFmtId="0" fontId="85" fillId="0" borderId="0" xfId="264" applyFont="1"/>
    <xf numFmtId="49" fontId="21" fillId="0" borderId="0" xfId="0" applyNumberFormat="1" applyFont="1" applyFill="1" applyBorder="1" applyAlignment="1">
      <alignment horizontal="center" vertical="top" wrapText="1"/>
    </xf>
    <xf numFmtId="4" fontId="27" fillId="26" borderId="0" xfId="0" applyNumberFormat="1" applyFont="1" applyFill="1" applyAlignment="1">
      <alignment horizontal="left"/>
    </xf>
    <xf numFmtId="4" fontId="16" fillId="0" borderId="0" xfId="0" applyNumberFormat="1" applyFont="1"/>
    <xf numFmtId="4" fontId="18" fillId="0" borderId="0" xfId="0" applyNumberFormat="1" applyFont="1"/>
    <xf numFmtId="4" fontId="7" fillId="0" borderId="0" xfId="0" applyNumberFormat="1" applyFont="1"/>
    <xf numFmtId="4" fontId="34" fillId="0" borderId="0" xfId="0" applyNumberFormat="1" applyFont="1" applyAlignment="1"/>
    <xf numFmtId="4" fontId="23" fillId="0" borderId="0" xfId="0" applyNumberFormat="1" applyFont="1"/>
    <xf numFmtId="4" fontId="34" fillId="0" borderId="0" xfId="0" applyNumberFormat="1" applyFont="1" applyFill="1" applyBorder="1" applyAlignment="1">
      <alignment horizontal="left"/>
    </xf>
    <xf numFmtId="4" fontId="84" fillId="26" borderId="19" xfId="0" applyNumberFormat="1" applyFont="1" applyFill="1" applyBorder="1" applyAlignment="1">
      <alignment horizontal="center" vertical="center"/>
    </xf>
    <xf numFmtId="4" fontId="97" fillId="0" borderId="0" xfId="0" applyNumberFormat="1" applyFont="1" applyFill="1" applyBorder="1" applyAlignment="1">
      <alignment horizontal="center" vertical="center"/>
    </xf>
    <xf numFmtId="4" fontId="97" fillId="0" borderId="0" xfId="0" applyNumberFormat="1" applyFont="1" applyAlignment="1">
      <alignment horizontal="center" vertical="center"/>
    </xf>
    <xf numFmtId="4" fontId="84" fillId="0" borderId="0" xfId="0" applyNumberFormat="1" applyFont="1" applyAlignment="1">
      <alignment horizontal="center" vertical="center"/>
    </xf>
    <xf numFmtId="4" fontId="97" fillId="26" borderId="19" xfId="0" applyNumberFormat="1" applyFont="1" applyFill="1" applyBorder="1" applyAlignment="1">
      <alignment horizontal="center" vertical="center"/>
    </xf>
    <xf numFmtId="4" fontId="102" fillId="0" borderId="0" xfId="0" applyNumberFormat="1" applyFont="1" applyFill="1" applyBorder="1" applyAlignment="1">
      <alignment horizontal="left"/>
    </xf>
    <xf numFmtId="4" fontId="35" fillId="0" borderId="0" xfId="0" applyNumberFormat="1" applyFont="1" applyFill="1" applyBorder="1" applyAlignment="1">
      <alignment horizontal="left"/>
    </xf>
    <xf numFmtId="4" fontId="35" fillId="0" borderId="0" xfId="0" applyNumberFormat="1" applyFont="1" applyAlignment="1">
      <alignment horizontal="center"/>
    </xf>
    <xf numFmtId="4" fontId="21" fillId="0" borderId="0" xfId="0" applyNumberFormat="1" applyFont="1" applyAlignment="1">
      <alignment horizontal="center"/>
    </xf>
    <xf numFmtId="4" fontId="35" fillId="0" borderId="0" xfId="0" applyNumberFormat="1" applyFont="1" applyAlignment="1">
      <alignment horizontal="center" vertical="center"/>
    </xf>
    <xf numFmtId="4" fontId="2" fillId="0" borderId="0" xfId="0" applyNumberFormat="1" applyFont="1" applyAlignment="1">
      <alignment horizontal="center"/>
    </xf>
    <xf numFmtId="4" fontId="84" fillId="0" borderId="15" xfId="0" applyNumberFormat="1" applyFont="1" applyBorder="1" applyAlignment="1">
      <alignment horizontal="center"/>
    </xf>
    <xf numFmtId="4" fontId="10" fillId="26" borderId="0" xfId="0" applyNumberFormat="1" applyFont="1" applyFill="1" applyBorder="1" applyAlignment="1">
      <alignment horizontal="center"/>
    </xf>
    <xf numFmtId="4" fontId="8" fillId="26" borderId="15" xfId="0" applyNumberFormat="1" applyFont="1" applyFill="1" applyBorder="1" applyAlignment="1">
      <alignment horizontal="center"/>
    </xf>
    <xf numFmtId="4" fontId="11" fillId="0" borderId="0" xfId="0" applyNumberFormat="1" applyFont="1"/>
    <xf numFmtId="4" fontId="18" fillId="0" borderId="0" xfId="0" applyNumberFormat="1" applyFont="1" applyFill="1" applyAlignment="1">
      <alignment horizontal="center"/>
    </xf>
    <xf numFmtId="4" fontId="18" fillId="0" borderId="0" xfId="0" applyNumberFormat="1" applyFont="1" applyFill="1" applyAlignment="1">
      <alignment horizontal="center" vertical="center"/>
    </xf>
    <xf numFmtId="4" fontId="18" fillId="26" borderId="23" xfId="0" applyNumberFormat="1" applyFont="1" applyFill="1" applyBorder="1" applyAlignment="1">
      <alignment horizontal="center" vertical="center"/>
    </xf>
    <xf numFmtId="4" fontId="14" fillId="0" borderId="0" xfId="0" applyNumberFormat="1" applyFont="1" applyBorder="1" applyAlignment="1">
      <alignment horizontal="center"/>
    </xf>
    <xf numFmtId="4" fontId="8" fillId="0" borderId="0" xfId="0" applyNumberFormat="1" applyFont="1" applyFill="1" applyBorder="1" applyAlignment="1">
      <alignment horizontal="center" vertical="center"/>
    </xf>
    <xf numFmtId="49" fontId="99" fillId="0" borderId="0" xfId="0" applyNumberFormat="1" applyFont="1" applyFill="1" applyBorder="1" applyAlignment="1">
      <alignment vertical="top"/>
    </xf>
    <xf numFmtId="49" fontId="35" fillId="0" borderId="0" xfId="0" applyNumberFormat="1" applyFont="1" applyFill="1" applyBorder="1" applyAlignment="1">
      <alignment vertical="top"/>
    </xf>
    <xf numFmtId="0" fontId="84" fillId="0" borderId="0" xfId="0" applyFont="1" applyFill="1" applyBorder="1" applyAlignment="1">
      <alignment horizontal="justify" vertical="top" wrapText="1" readingOrder="1"/>
    </xf>
    <xf numFmtId="0" fontId="35" fillId="0" borderId="0" xfId="0" applyFont="1" applyFill="1" applyBorder="1" applyAlignment="1">
      <alignment horizontal="center"/>
    </xf>
    <xf numFmtId="4" fontId="35" fillId="0" borderId="0" xfId="0" applyNumberFormat="1" applyFont="1" applyFill="1" applyBorder="1" applyAlignment="1">
      <alignment horizontal="center"/>
    </xf>
    <xf numFmtId="4" fontId="35" fillId="0" borderId="0" xfId="0" applyNumberFormat="1" applyFont="1" applyFill="1"/>
    <xf numFmtId="0" fontId="36" fillId="0" borderId="0" xfId="0" applyFont="1" applyFill="1" applyAlignment="1">
      <alignment horizontal="justify" vertical="top" wrapText="1" readingOrder="1"/>
    </xf>
    <xf numFmtId="0" fontId="84" fillId="0" borderId="19" xfId="0" applyFont="1" applyFill="1" applyBorder="1" applyAlignment="1">
      <alignment horizontal="center"/>
    </xf>
    <xf numFmtId="4" fontId="84" fillId="0" borderId="19" xfId="0" applyNumberFormat="1" applyFont="1" applyFill="1" applyBorder="1" applyAlignment="1">
      <alignment horizontal="center"/>
    </xf>
    <xf numFmtId="4" fontId="84" fillId="0" borderId="19" xfId="0" applyNumberFormat="1" applyFont="1" applyFill="1" applyBorder="1"/>
    <xf numFmtId="49" fontId="7" fillId="0" borderId="0" xfId="0" applyNumberFormat="1" applyFont="1" applyAlignment="1"/>
    <xf numFmtId="4" fontId="21" fillId="0" borderId="0" xfId="0" applyNumberFormat="1" applyFont="1" applyFill="1" applyBorder="1" applyAlignment="1">
      <alignment horizontal="center"/>
    </xf>
    <xf numFmtId="4" fontId="21" fillId="0" borderId="19" xfId="0" applyNumberFormat="1" applyFont="1" applyFill="1" applyBorder="1" applyAlignment="1">
      <alignment horizontal="center" vertical="center" wrapText="1"/>
    </xf>
    <xf numFmtId="4" fontId="22" fillId="0" borderId="0" xfId="0" applyNumberFormat="1" applyFont="1" applyFill="1" applyBorder="1" applyAlignment="1">
      <alignment horizontal="center" wrapText="1"/>
    </xf>
    <xf numFmtId="4" fontId="21" fillId="0" borderId="18" xfId="0" applyNumberFormat="1" applyFont="1" applyFill="1" applyBorder="1" applyAlignment="1">
      <alignment horizontal="center"/>
    </xf>
    <xf numFmtId="4" fontId="133" fillId="0" borderId="0" xfId="0" applyNumberFormat="1" applyFont="1" applyFill="1" applyBorder="1" applyAlignment="1">
      <alignment horizontal="center"/>
    </xf>
    <xf numFmtId="4" fontId="133" fillId="0" borderId="24" xfId="0" applyNumberFormat="1" applyFont="1" applyFill="1" applyBorder="1" applyAlignment="1">
      <alignment horizontal="center"/>
    </xf>
    <xf numFmtId="4" fontId="39" fillId="0" borderId="0" xfId="0" applyNumberFormat="1" applyFont="1" applyFill="1" applyBorder="1" applyAlignment="1">
      <alignment horizontal="center"/>
    </xf>
    <xf numFmtId="4" fontId="21" fillId="0" borderId="0" xfId="0" applyNumberFormat="1" applyFont="1" applyFill="1" applyBorder="1" applyAlignment="1">
      <alignment horizontal="center" wrapText="1"/>
    </xf>
    <xf numFmtId="4" fontId="21" fillId="0" borderId="0" xfId="0" applyNumberFormat="1" applyFont="1" applyFill="1" applyAlignment="1">
      <alignment horizontal="center"/>
    </xf>
    <xf numFmtId="4" fontId="133" fillId="0" borderId="0" xfId="0" applyNumberFormat="1" applyFont="1" applyFill="1" applyAlignment="1">
      <alignment horizontal="center"/>
    </xf>
    <xf numFmtId="0" fontId="22" fillId="0" borderId="0" xfId="0" applyNumberFormat="1" applyFont="1" applyFill="1" applyAlignment="1">
      <alignment vertical="top"/>
    </xf>
    <xf numFmtId="0" fontId="22" fillId="0" borderId="0" xfId="0" applyFont="1" applyFill="1" applyAlignment="1">
      <alignment vertical="top"/>
    </xf>
    <xf numFmtId="49" fontId="21" fillId="0" borderId="0" xfId="0" applyNumberFormat="1" applyFont="1"/>
    <xf numFmtId="0" fontId="0" fillId="0" borderId="0" xfId="0" applyFont="1"/>
    <xf numFmtId="0" fontId="98" fillId="0" borderId="0" xfId="217" applyFont="1"/>
    <xf numFmtId="49" fontId="98" fillId="0" borderId="0" xfId="0" applyNumberFormat="1" applyFont="1"/>
    <xf numFmtId="49" fontId="84" fillId="0" borderId="0" xfId="0" applyNumberFormat="1" applyFont="1"/>
    <xf numFmtId="0" fontId="84" fillId="0" borderId="0" xfId="0" applyFont="1"/>
    <xf numFmtId="2" fontId="84" fillId="0" borderId="0" xfId="0" applyNumberFormat="1" applyFont="1" applyAlignment="1">
      <alignment horizontal="center" vertical="center"/>
    </xf>
    <xf numFmtId="0" fontId="125" fillId="0" borderId="0" xfId="0" applyFont="1" applyAlignment="1"/>
    <xf numFmtId="49" fontId="8" fillId="0" borderId="0" xfId="0" applyNumberFormat="1" applyFont="1"/>
    <xf numFmtId="0" fontId="27" fillId="27" borderId="0" xfId="0" applyFont="1" applyFill="1" applyAlignment="1">
      <alignment horizontal="left"/>
    </xf>
    <xf numFmtId="0" fontId="27" fillId="27" borderId="0" xfId="0" applyFont="1" applyFill="1" applyAlignment="1">
      <alignment horizontal="center" vertical="center"/>
    </xf>
    <xf numFmtId="2" fontId="136" fillId="0" borderId="0" xfId="0" applyNumberFormat="1" applyFont="1"/>
    <xf numFmtId="0" fontId="136" fillId="0" borderId="0" xfId="0" applyFont="1"/>
    <xf numFmtId="0" fontId="136" fillId="0" borderId="0" xfId="0" applyFont="1" applyAlignment="1">
      <alignment horizontal="center" vertical="center"/>
    </xf>
    <xf numFmtId="2" fontId="84" fillId="0" borderId="0" xfId="0" applyNumberFormat="1" applyFont="1"/>
    <xf numFmtId="0" fontId="84" fillId="0" borderId="0" xfId="0" applyFont="1" applyAlignment="1">
      <alignment horizontal="left"/>
    </xf>
    <xf numFmtId="0" fontId="84" fillId="0" borderId="0" xfId="0" applyFont="1" applyAlignment="1">
      <alignment horizontal="center" vertical="center"/>
    </xf>
    <xf numFmtId="2" fontId="84" fillId="0" borderId="0" xfId="0" applyNumberFormat="1" applyFont="1" applyAlignment="1"/>
    <xf numFmtId="0" fontId="84" fillId="0" borderId="0" xfId="0" applyFont="1" applyAlignment="1"/>
    <xf numFmtId="0" fontId="84" fillId="0" borderId="0" xfId="0" quotePrefix="1" applyFont="1" applyAlignment="1">
      <alignment horizontal="left"/>
    </xf>
    <xf numFmtId="0" fontId="103" fillId="0" borderId="0" xfId="0" applyFont="1" applyAlignment="1">
      <alignment horizontal="left"/>
    </xf>
    <xf numFmtId="0" fontId="103" fillId="0" borderId="0" xfId="0" applyFont="1"/>
    <xf numFmtId="0" fontId="103" fillId="0" borderId="0" xfId="0" applyFont="1" applyAlignment="1">
      <alignment horizontal="center" vertical="center"/>
    </xf>
    <xf numFmtId="0" fontId="137" fillId="0" borderId="0" xfId="0" applyFont="1"/>
    <xf numFmtId="0" fontId="18" fillId="0" borderId="0" xfId="0" applyFont="1" applyAlignment="1">
      <alignment horizontal="center" vertical="center"/>
    </xf>
    <xf numFmtId="0" fontId="138" fillId="0" borderId="0" xfId="0" applyFont="1" applyAlignment="1">
      <alignment horizontal="left"/>
    </xf>
    <xf numFmtId="2" fontId="138" fillId="0" borderId="0" xfId="0" applyNumberFormat="1" applyFont="1"/>
    <xf numFmtId="0" fontId="138" fillId="0" borderId="0" xfId="0" applyFont="1"/>
    <xf numFmtId="49" fontId="84" fillId="27" borderId="19" xfId="0" applyNumberFormat="1" applyFont="1" applyFill="1" applyBorder="1" applyAlignment="1">
      <alignment horizontal="center"/>
    </xf>
    <xf numFmtId="0" fontId="98" fillId="27" borderId="19" xfId="0" applyFont="1" applyFill="1" applyBorder="1" applyAlignment="1">
      <alignment horizontal="center"/>
    </xf>
    <xf numFmtId="0" fontId="84" fillId="27" borderId="19" xfId="0" applyFont="1" applyFill="1" applyBorder="1" applyAlignment="1">
      <alignment horizontal="center"/>
    </xf>
    <xf numFmtId="2" fontId="84" fillId="27" borderId="19" xfId="0" applyNumberFormat="1" applyFont="1" applyFill="1" applyBorder="1" applyAlignment="1">
      <alignment horizontal="center" vertical="center"/>
    </xf>
    <xf numFmtId="4" fontId="84" fillId="27" borderId="19" xfId="0" applyNumberFormat="1" applyFont="1" applyFill="1" applyBorder="1" applyAlignment="1">
      <alignment horizontal="center"/>
    </xf>
    <xf numFmtId="4" fontId="98" fillId="27" borderId="19" xfId="0" applyNumberFormat="1" applyFont="1" applyFill="1" applyBorder="1" applyAlignment="1">
      <alignment horizontal="center"/>
    </xf>
    <xf numFmtId="49" fontId="98" fillId="27" borderId="19" xfId="0" applyNumberFormat="1" applyFont="1" applyFill="1" applyBorder="1"/>
    <xf numFmtId="0" fontId="98" fillId="27" borderId="22" xfId="0" applyFont="1" applyFill="1" applyBorder="1" applyAlignment="1">
      <alignment horizontal="left"/>
    </xf>
    <xf numFmtId="0" fontId="84" fillId="27" borderId="23" xfId="0" applyFont="1" applyFill="1" applyBorder="1" applyAlignment="1">
      <alignment horizontal="left"/>
    </xf>
    <xf numFmtId="4" fontId="84" fillId="27" borderId="21" xfId="0" applyNumberFormat="1" applyFont="1" applyFill="1" applyBorder="1"/>
    <xf numFmtId="49" fontId="84" fillId="0" borderId="18" xfId="0" applyNumberFormat="1" applyFont="1" applyBorder="1"/>
    <xf numFmtId="49" fontId="99" fillId="0" borderId="0" xfId="0" applyNumberFormat="1" applyFont="1" applyBorder="1"/>
    <xf numFmtId="49" fontId="18" fillId="0" borderId="0" xfId="0" applyNumberFormat="1" applyFont="1" applyBorder="1"/>
    <xf numFmtId="0" fontId="84" fillId="0" borderId="0" xfId="0" applyFont="1" applyAlignment="1">
      <alignment horizontal="justify" vertical="center" wrapText="1" readingOrder="1"/>
    </xf>
    <xf numFmtId="49" fontId="84" fillId="0" borderId="0" xfId="0" applyNumberFormat="1" applyFont="1" applyAlignment="1">
      <alignment wrapText="1" readingOrder="1"/>
    </xf>
    <xf numFmtId="2" fontId="84" fillId="0" borderId="19" xfId="0" applyNumberFormat="1" applyFont="1" applyBorder="1" applyAlignment="1">
      <alignment horizontal="center" vertical="center"/>
    </xf>
    <xf numFmtId="0" fontId="84" fillId="0" borderId="19" xfId="0" applyFont="1" applyBorder="1" applyAlignment="1">
      <alignment horizontal="center" vertical="center"/>
    </xf>
    <xf numFmtId="4" fontId="84" fillId="0" borderId="19" xfId="0" applyNumberFormat="1" applyFont="1" applyBorder="1" applyAlignment="1">
      <alignment vertical="center"/>
    </xf>
    <xf numFmtId="49" fontId="84" fillId="0" borderId="0" xfId="0" applyNumberFormat="1" applyFont="1" applyBorder="1" applyAlignment="1">
      <alignment vertical="top"/>
    </xf>
    <xf numFmtId="166" fontId="84" fillId="0" borderId="0" xfId="0" applyNumberFormat="1" applyFont="1" applyBorder="1" applyAlignment="1">
      <alignment horizontal="center" vertical="center"/>
    </xf>
    <xf numFmtId="4" fontId="84" fillId="0" borderId="23" xfId="0" applyNumberFormat="1" applyFont="1" applyBorder="1"/>
    <xf numFmtId="0" fontId="84" fillId="0" borderId="0" xfId="0" applyFont="1" applyAlignment="1">
      <alignment wrapText="1" readingOrder="1"/>
    </xf>
    <xf numFmtId="2" fontId="84" fillId="0" borderId="0" xfId="0" applyNumberFormat="1" applyFont="1" applyBorder="1" applyAlignment="1">
      <alignment horizontal="center" vertical="center"/>
    </xf>
    <xf numFmtId="0" fontId="139" fillId="0" borderId="0" xfId="0" applyFont="1" applyAlignment="1">
      <alignment horizontal="justify" vertical="top" wrapText="1"/>
    </xf>
    <xf numFmtId="0" fontId="139" fillId="0" borderId="0" xfId="0" applyFont="1" applyAlignment="1">
      <alignment horizontal="left" vertical="top" wrapText="1"/>
    </xf>
    <xf numFmtId="49" fontId="98" fillId="0" borderId="0" xfId="0" applyNumberFormat="1" applyFont="1" applyBorder="1" applyAlignment="1">
      <alignment vertical="top"/>
    </xf>
    <xf numFmtId="3" fontId="84" fillId="0" borderId="19" xfId="0" applyNumberFormat="1" applyFont="1" applyBorder="1" applyAlignment="1">
      <alignment horizontal="center" vertical="center"/>
    </xf>
    <xf numFmtId="49" fontId="84" fillId="0" borderId="0" xfId="0" applyNumberFormat="1" applyFont="1" applyBorder="1" applyAlignment="1">
      <alignment vertical="top" wrapText="1"/>
    </xf>
    <xf numFmtId="0" fontId="84" fillId="0" borderId="0" xfId="0" applyFont="1" applyAlignment="1">
      <alignment horizontal="justify" vertical="top" wrapText="1"/>
    </xf>
    <xf numFmtId="49" fontId="84" fillId="0" borderId="0" xfId="0" applyNumberFormat="1" applyFont="1" applyAlignment="1">
      <alignment horizontal="justify" vertical="top" wrapText="1" readingOrder="1"/>
    </xf>
    <xf numFmtId="0" fontId="85" fillId="0" borderId="0" xfId="0" applyNumberFormat="1" applyFont="1" applyFill="1" applyBorder="1" applyAlignment="1">
      <alignment horizontal="justify" vertical="top" wrapText="1"/>
    </xf>
    <xf numFmtId="0" fontId="84" fillId="0" borderId="0" xfId="0" applyNumberFormat="1" applyFont="1" applyFill="1" applyBorder="1" applyAlignment="1">
      <alignment horizontal="justify" vertical="top" wrapText="1"/>
    </xf>
    <xf numFmtId="0" fontId="98" fillId="27" borderId="23" xfId="0" applyFont="1" applyFill="1" applyBorder="1" applyAlignment="1">
      <alignment horizontal="left"/>
    </xf>
    <xf numFmtId="0" fontId="98" fillId="27" borderId="21" xfId="0" applyFont="1" applyFill="1" applyBorder="1" applyAlignment="1">
      <alignment horizontal="left"/>
    </xf>
    <xf numFmtId="4" fontId="98" fillId="27" borderId="19" xfId="0" applyNumberFormat="1" applyFont="1" applyFill="1" applyBorder="1"/>
    <xf numFmtId="49" fontId="98" fillId="0" borderId="0" xfId="0" applyNumberFormat="1" applyFont="1" applyFill="1" applyBorder="1"/>
    <xf numFmtId="0" fontId="98" fillId="0" borderId="0" xfId="0" applyFont="1" applyFill="1" applyBorder="1" applyAlignment="1">
      <alignment horizontal="left"/>
    </xf>
    <xf numFmtId="0" fontId="98" fillId="0" borderId="0" xfId="0" applyFont="1" applyFill="1" applyBorder="1" applyAlignment="1">
      <alignment horizontal="center" vertical="center"/>
    </xf>
    <xf numFmtId="4" fontId="84" fillId="0" borderId="0" xfId="0" applyNumberFormat="1" applyFont="1" applyFill="1" applyBorder="1"/>
    <xf numFmtId="0" fontId="84" fillId="0" borderId="0" xfId="0" applyFont="1" applyFill="1" applyBorder="1" applyAlignment="1">
      <alignment horizontal="left"/>
    </xf>
    <xf numFmtId="0" fontId="84" fillId="0" borderId="0" xfId="0" applyFont="1" applyFill="1" applyBorder="1" applyAlignment="1">
      <alignment horizontal="center" vertical="center"/>
    </xf>
    <xf numFmtId="0" fontId="3" fillId="0" borderId="0" xfId="0" applyFont="1"/>
    <xf numFmtId="0" fontId="84" fillId="0" borderId="0" xfId="0" applyFont="1" applyFill="1" applyAlignment="1">
      <alignment horizontal="justify" vertical="top" wrapText="1" readingOrder="1"/>
    </xf>
    <xf numFmtId="0" fontId="32" fillId="0" borderId="0" xfId="0" applyFont="1" applyBorder="1" applyAlignment="1">
      <alignment horizontal="center"/>
    </xf>
    <xf numFmtId="166" fontId="32" fillId="0" borderId="0" xfId="0" applyNumberFormat="1" applyFont="1" applyBorder="1" applyAlignment="1">
      <alignment horizontal="center" vertical="center"/>
    </xf>
    <xf numFmtId="0" fontId="32" fillId="0" borderId="0" xfId="0" applyFont="1" applyAlignment="1">
      <alignment wrapText="1" readingOrder="1"/>
    </xf>
    <xf numFmtId="49" fontId="84" fillId="0" borderId="0" xfId="0" applyNumberFormat="1" applyFont="1" applyAlignment="1">
      <alignment vertical="top"/>
    </xf>
    <xf numFmtId="49" fontId="84" fillId="0" borderId="0" xfId="0" applyNumberFormat="1" applyFont="1" applyAlignment="1">
      <alignment vertical="top" wrapText="1" readingOrder="1"/>
    </xf>
    <xf numFmtId="49" fontId="84" fillId="0" borderId="0" xfId="0" applyNumberFormat="1" applyFont="1" applyFill="1" applyBorder="1" applyAlignment="1">
      <alignment horizontal="left" vertical="top"/>
    </xf>
    <xf numFmtId="49" fontId="98" fillId="0" borderId="0" xfId="0" applyNumberFormat="1" applyFont="1" applyFill="1" applyBorder="1" applyAlignment="1">
      <alignment vertical="top"/>
    </xf>
    <xf numFmtId="49" fontId="32" fillId="0" borderId="0" xfId="0" applyNumberFormat="1" applyFont="1" applyBorder="1" applyAlignment="1">
      <alignment vertical="top"/>
    </xf>
    <xf numFmtId="49" fontId="84" fillId="0" borderId="0" xfId="0" applyNumberFormat="1" applyFont="1" applyAlignment="1">
      <alignment horizontal="left" vertical="top" wrapText="1" readingOrder="1"/>
    </xf>
    <xf numFmtId="1" fontId="84" fillId="0" borderId="0" xfId="0" applyNumberFormat="1" applyFont="1" applyBorder="1" applyAlignment="1">
      <alignment horizontal="center"/>
    </xf>
    <xf numFmtId="0" fontId="141" fillId="0" borderId="0" xfId="0" applyFont="1"/>
    <xf numFmtId="2" fontId="84" fillId="0" borderId="19" xfId="0" applyNumberFormat="1" applyFont="1" applyBorder="1" applyAlignment="1">
      <alignment horizontal="center"/>
    </xf>
    <xf numFmtId="1" fontId="84" fillId="0" borderId="19" xfId="0" applyNumberFormat="1" applyFont="1" applyBorder="1" applyAlignment="1">
      <alignment horizontal="center"/>
    </xf>
    <xf numFmtId="0" fontId="5" fillId="0" borderId="0" xfId="0" applyFont="1" applyFill="1"/>
    <xf numFmtId="49" fontId="18" fillId="0" borderId="0" xfId="0" applyNumberFormat="1" applyFont="1" applyAlignment="1">
      <alignment vertical="top"/>
    </xf>
    <xf numFmtId="49" fontId="141" fillId="0" borderId="0" xfId="0" applyNumberFormat="1" applyFont="1" applyAlignment="1">
      <alignment vertical="top"/>
    </xf>
    <xf numFmtId="2" fontId="84" fillId="0" borderId="0" xfId="0" applyNumberFormat="1" applyFont="1" applyAlignment="1">
      <alignment horizontal="center" vertical="center" wrapText="1"/>
    </xf>
    <xf numFmtId="0" fontId="84" fillId="0" borderId="18" xfId="0" applyFont="1" applyBorder="1" applyAlignment="1">
      <alignment horizontal="center"/>
    </xf>
    <xf numFmtId="4" fontId="32" fillId="0" borderId="18" xfId="0" applyNumberFormat="1" applyFont="1" applyBorder="1" applyAlignment="1">
      <alignment horizontal="center" vertical="center"/>
    </xf>
    <xf numFmtId="4" fontId="84" fillId="0" borderId="18" xfId="0" applyNumberFormat="1" applyFont="1" applyBorder="1" applyAlignment="1">
      <alignment horizontal="center" vertical="center"/>
    </xf>
    <xf numFmtId="4" fontId="84" fillId="0" borderId="18" xfId="0" applyNumberFormat="1" applyFont="1" applyBorder="1"/>
    <xf numFmtId="0" fontId="84" fillId="27" borderId="22" xfId="0" applyFont="1" applyFill="1" applyBorder="1" applyAlignment="1">
      <alignment horizontal="left"/>
    </xf>
    <xf numFmtId="0" fontId="84" fillId="27" borderId="21" xfId="0" applyFont="1" applyFill="1" applyBorder="1" applyAlignment="1">
      <alignment horizontal="center" vertical="center"/>
    </xf>
    <xf numFmtId="0" fontId="84" fillId="27" borderId="23" xfId="0" applyFont="1" applyFill="1" applyBorder="1" applyAlignment="1">
      <alignment horizontal="center" vertical="center"/>
    </xf>
    <xf numFmtId="4" fontId="84" fillId="0" borderId="15" xfId="0" applyNumberFormat="1" applyFont="1" applyBorder="1" applyAlignment="1">
      <alignment horizontal="center" vertical="center"/>
    </xf>
    <xf numFmtId="0" fontId="5" fillId="0" borderId="0" xfId="0" applyFont="1" applyAlignment="1">
      <alignment horizontal="justify" vertical="top" wrapText="1" readingOrder="1"/>
    </xf>
    <xf numFmtId="2" fontId="18" fillId="27" borderId="13" xfId="0" applyNumberFormat="1" applyFont="1" applyFill="1" applyBorder="1" applyAlignment="1">
      <alignment horizontal="center"/>
    </xf>
    <xf numFmtId="2" fontId="18" fillId="27" borderId="0" xfId="0" applyNumberFormat="1" applyFont="1" applyFill="1" applyBorder="1" applyAlignment="1">
      <alignment horizontal="center"/>
    </xf>
    <xf numFmtId="2" fontId="18" fillId="27" borderId="0" xfId="0" applyNumberFormat="1" applyFont="1" applyFill="1" applyBorder="1" applyAlignment="1">
      <alignment horizontal="center" vertical="center"/>
    </xf>
    <xf numFmtId="2" fontId="18" fillId="27" borderId="16" xfId="0" applyNumberFormat="1" applyFont="1" applyFill="1" applyBorder="1" applyAlignment="1">
      <alignment horizontal="center"/>
    </xf>
    <xf numFmtId="0" fontId="18" fillId="27" borderId="14" xfId="0" applyFont="1" applyFill="1" applyBorder="1" applyAlignment="1">
      <alignment horizontal="left"/>
    </xf>
    <xf numFmtId="2" fontId="18" fillId="27" borderId="15" xfId="0" applyNumberFormat="1" applyFont="1" applyFill="1" applyBorder="1" applyAlignment="1">
      <alignment horizontal="center"/>
    </xf>
    <xf numFmtId="2" fontId="18" fillId="27" borderId="15" xfId="0" applyNumberFormat="1" applyFont="1" applyFill="1" applyBorder="1" applyAlignment="1">
      <alignment horizontal="center" vertical="center"/>
    </xf>
    <xf numFmtId="0" fontId="18" fillId="27" borderId="15" xfId="0" applyFont="1" applyFill="1" applyBorder="1"/>
    <xf numFmtId="2" fontId="18" fillId="27" borderId="17" xfId="0" applyNumberFormat="1" applyFont="1" applyFill="1" applyBorder="1" applyAlignment="1">
      <alignment horizontal="center"/>
    </xf>
    <xf numFmtId="0" fontId="19" fillId="0" borderId="0" xfId="0" applyFont="1" applyAlignment="1">
      <alignment horizontal="left"/>
    </xf>
    <xf numFmtId="2" fontId="19" fillId="0" borderId="0" xfId="0" applyNumberFormat="1" applyFont="1"/>
    <xf numFmtId="0" fontId="19" fillId="0" borderId="0" xfId="0" applyFont="1" applyAlignment="1">
      <alignment horizontal="center" vertical="center"/>
    </xf>
    <xf numFmtId="0" fontId="98" fillId="0" borderId="0" xfId="0" applyFont="1"/>
    <xf numFmtId="4" fontId="98" fillId="0" borderId="0" xfId="0" applyNumberFormat="1" applyFont="1"/>
    <xf numFmtId="2" fontId="84" fillId="0" borderId="0" xfId="0" applyNumberFormat="1" applyFont="1" applyAlignment="1">
      <alignment horizontal="center"/>
    </xf>
    <xf numFmtId="0" fontId="18" fillId="0" borderId="0" xfId="0" applyFont="1" applyFill="1" applyAlignment="1">
      <alignment horizontal="center" vertical="center"/>
    </xf>
    <xf numFmtId="0" fontId="18" fillId="27" borderId="22" xfId="0" applyFont="1" applyFill="1" applyBorder="1" applyAlignment="1">
      <alignment horizontal="left" vertical="center"/>
    </xf>
    <xf numFmtId="2" fontId="18" fillId="27" borderId="23" xfId="0" applyNumberFormat="1" applyFont="1" applyFill="1" applyBorder="1" applyAlignment="1">
      <alignment vertical="center"/>
    </xf>
    <xf numFmtId="0" fontId="18" fillId="27" borderId="23" xfId="0" applyFont="1" applyFill="1" applyBorder="1" applyAlignment="1">
      <alignment vertical="center"/>
    </xf>
    <xf numFmtId="0" fontId="18" fillId="27" borderId="23" xfId="0" applyFont="1" applyFill="1" applyBorder="1" applyAlignment="1">
      <alignment horizontal="center" vertical="center"/>
    </xf>
    <xf numFmtId="0" fontId="18" fillId="0" borderId="0" xfId="0" applyFont="1" applyBorder="1" applyAlignment="1">
      <alignment horizontal="left"/>
    </xf>
    <xf numFmtId="2" fontId="18" fillId="0" borderId="0" xfId="0" applyNumberFormat="1" applyFont="1" applyBorder="1"/>
    <xf numFmtId="0" fontId="18" fillId="0" borderId="0" xfId="0" applyFont="1" applyBorder="1"/>
    <xf numFmtId="0" fontId="18" fillId="0" borderId="0" xfId="0" applyFont="1" applyBorder="1" applyAlignment="1">
      <alignment horizontal="center" vertical="center"/>
    </xf>
    <xf numFmtId="0" fontId="2" fillId="0" borderId="0" xfId="0" applyFont="1"/>
    <xf numFmtId="2" fontId="21" fillId="0" borderId="0" xfId="0" applyNumberFormat="1" applyFont="1" applyAlignment="1">
      <alignment horizontal="center" vertical="center"/>
    </xf>
    <xf numFmtId="4" fontId="21" fillId="0" borderId="0" xfId="0" applyNumberFormat="1" applyFont="1" applyFill="1" applyBorder="1" applyAlignment="1"/>
    <xf numFmtId="0" fontId="21" fillId="0" borderId="0" xfId="265" applyNumberFormat="1" applyFont="1" applyFill="1" applyBorder="1" applyAlignment="1"/>
    <xf numFmtId="2" fontId="21" fillId="0" borderId="0" xfId="0" applyNumberFormat="1" applyFont="1" applyFill="1" applyBorder="1" applyAlignment="1"/>
    <xf numFmtId="4" fontId="21" fillId="0" borderId="0" xfId="0" applyNumberFormat="1" applyFont="1" applyFill="1" applyBorder="1" applyAlignment="1">
      <alignment horizontal="right"/>
    </xf>
    <xf numFmtId="2" fontId="21" fillId="0" borderId="0" xfId="0" applyNumberFormat="1" applyFont="1" applyFill="1" applyBorder="1" applyAlignment="1">
      <alignment wrapText="1"/>
    </xf>
    <xf numFmtId="4" fontId="22" fillId="0" borderId="0" xfId="0" applyNumberFormat="1" applyFont="1" applyFill="1" applyBorder="1" applyAlignment="1">
      <alignment horizontal="right" wrapText="1"/>
    </xf>
    <xf numFmtId="2" fontId="21" fillId="0" borderId="0" xfId="0" applyNumberFormat="1" applyFont="1" applyFill="1" applyAlignment="1"/>
    <xf numFmtId="0" fontId="21" fillId="0" borderId="0" xfId="265" applyFont="1" applyFill="1"/>
    <xf numFmtId="0" fontId="21" fillId="0" borderId="0" xfId="187" applyFont="1" applyFill="1" applyBorder="1" applyAlignment="1">
      <alignment horizontal="left" vertical="top" wrapText="1"/>
    </xf>
    <xf numFmtId="0" fontId="21" fillId="0" borderId="18" xfId="0" applyFont="1" applyFill="1" applyBorder="1"/>
    <xf numFmtId="4" fontId="21" fillId="0" borderId="18" xfId="0" applyNumberFormat="1" applyFont="1" applyFill="1" applyBorder="1" applyAlignment="1"/>
    <xf numFmtId="0" fontId="21" fillId="0" borderId="0" xfId="0" applyFont="1" applyFill="1" applyBorder="1" applyAlignment="1">
      <alignment vertical="top" wrapText="1"/>
    </xf>
    <xf numFmtId="0" fontId="21" fillId="0" borderId="0" xfId="0" applyFont="1" applyFill="1" applyBorder="1" applyAlignment="1">
      <alignment wrapText="1"/>
    </xf>
    <xf numFmtId="0" fontId="130" fillId="0" borderId="0" xfId="0" applyFont="1" applyFill="1" applyAlignment="1">
      <alignment horizontal="center" wrapText="1"/>
    </xf>
    <xf numFmtId="4" fontId="21" fillId="0" borderId="18" xfId="0" applyNumberFormat="1" applyFont="1" applyFill="1" applyBorder="1" applyAlignment="1">
      <alignment horizontal="right"/>
    </xf>
    <xf numFmtId="0" fontId="130" fillId="0" borderId="18" xfId="0" applyFont="1" applyFill="1" applyBorder="1" applyAlignment="1">
      <alignment horizontal="left" vertical="top" wrapText="1"/>
    </xf>
    <xf numFmtId="0" fontId="22" fillId="0" borderId="0" xfId="182" applyFont="1" applyFill="1" applyAlignment="1">
      <alignment horizontal="left" vertical="top"/>
    </xf>
    <xf numFmtId="0" fontId="130" fillId="0" borderId="0" xfId="182" applyFont="1" applyFill="1" applyAlignment="1">
      <alignment horizontal="right" vertical="top"/>
    </xf>
    <xf numFmtId="0" fontId="130" fillId="0" borderId="0" xfId="182" applyFont="1" applyFill="1" applyAlignment="1">
      <alignment horizontal="left" vertical="top" wrapText="1"/>
    </xf>
    <xf numFmtId="0" fontId="130" fillId="0" borderId="0" xfId="182" applyFont="1" applyFill="1" applyAlignment="1">
      <alignment horizontal="center"/>
    </xf>
    <xf numFmtId="3" fontId="130" fillId="0" borderId="0" xfId="182" applyNumberFormat="1" applyFont="1" applyFill="1" applyAlignment="1">
      <alignment horizontal="center"/>
    </xf>
    <xf numFmtId="0" fontId="21" fillId="0" borderId="0" xfId="182" applyFont="1" applyFill="1" applyBorder="1" applyAlignment="1">
      <alignment wrapText="1"/>
    </xf>
    <xf numFmtId="0" fontId="130" fillId="0" borderId="0" xfId="182" applyFont="1" applyFill="1" applyAlignment="1">
      <alignment horizontal="center" wrapText="1"/>
    </xf>
    <xf numFmtId="3" fontId="21" fillId="0" borderId="0" xfId="182" applyNumberFormat="1" applyFont="1" applyFill="1" applyBorder="1" applyAlignment="1">
      <alignment horizontal="center" wrapText="1"/>
    </xf>
    <xf numFmtId="0" fontId="21" fillId="0" borderId="0" xfId="182" applyFont="1" applyFill="1" applyAlignment="1">
      <alignment horizontal="left" vertical="top"/>
    </xf>
    <xf numFmtId="0" fontId="21" fillId="0" borderId="0" xfId="182" applyFont="1" applyFill="1" applyBorder="1" applyAlignment="1">
      <alignment vertical="top" wrapText="1"/>
    </xf>
    <xf numFmtId="4" fontId="21" fillId="0" borderId="0" xfId="182" applyNumberFormat="1" applyFont="1" applyFill="1" applyBorder="1" applyAlignment="1">
      <alignment horizontal="right"/>
    </xf>
    <xf numFmtId="0" fontId="21" fillId="0" borderId="18" xfId="0" applyFont="1" applyFill="1" applyBorder="1" applyAlignment="1">
      <alignment horizontal="center"/>
    </xf>
    <xf numFmtId="3" fontId="21" fillId="0" borderId="18" xfId="0" applyNumberFormat="1" applyFont="1" applyFill="1" applyBorder="1" applyAlignment="1">
      <alignment horizontal="center" wrapText="1"/>
    </xf>
    <xf numFmtId="0" fontId="21" fillId="0" borderId="0" xfId="187" applyFont="1" applyFill="1" applyAlignment="1">
      <alignment horizontal="right" vertical="top"/>
    </xf>
    <xf numFmtId="0" fontId="21" fillId="0" borderId="0" xfId="187" applyFont="1" applyFill="1" applyBorder="1" applyAlignment="1">
      <alignment horizontal="center"/>
    </xf>
    <xf numFmtId="0" fontId="21" fillId="0" borderId="0" xfId="187" applyFont="1" applyFill="1" applyAlignment="1">
      <alignment horizontal="left" vertical="top"/>
    </xf>
    <xf numFmtId="49" fontId="21" fillId="0" borderId="0" xfId="187" applyNumberFormat="1" applyFont="1" applyFill="1" applyAlignment="1">
      <alignment horizontal="left" vertical="top" wrapText="1"/>
    </xf>
    <xf numFmtId="0" fontId="21" fillId="0" borderId="0" xfId="187" applyFont="1" applyFill="1" applyAlignment="1">
      <alignment horizontal="left" vertical="top" wrapText="1"/>
    </xf>
    <xf numFmtId="0" fontId="21" fillId="0" borderId="0" xfId="187" applyFont="1" applyFill="1" applyAlignment="1">
      <alignment horizontal="center"/>
    </xf>
    <xf numFmtId="3" fontId="21" fillId="0" borderId="0" xfId="187" applyNumberFormat="1" applyFont="1" applyFill="1" applyAlignment="1">
      <alignment horizontal="center"/>
    </xf>
    <xf numFmtId="0" fontId="130" fillId="0" borderId="0" xfId="187" applyFont="1" applyFill="1" applyAlignment="1">
      <alignment horizontal="right" vertical="top"/>
    </xf>
    <xf numFmtId="0" fontId="39" fillId="0" borderId="0" xfId="0" applyFont="1" applyFill="1" applyBorder="1" applyAlignment="1">
      <alignment horizontal="center"/>
    </xf>
    <xf numFmtId="0" fontId="39" fillId="0" borderId="0" xfId="265" applyFont="1" applyFill="1"/>
    <xf numFmtId="49" fontId="21" fillId="0" borderId="0" xfId="187" applyNumberFormat="1" applyFont="1" applyFill="1" applyAlignment="1">
      <alignment vertical="top" wrapText="1"/>
    </xf>
    <xf numFmtId="0" fontId="21" fillId="0" borderId="0" xfId="187" applyFont="1" applyFill="1" applyAlignment="1">
      <alignment horizontal="center" wrapText="1"/>
    </xf>
    <xf numFmtId="3" fontId="21" fillId="0" borderId="0" xfId="187" applyNumberFormat="1" applyFont="1" applyFill="1" applyAlignment="1">
      <alignment horizontal="center" wrapText="1"/>
    </xf>
    <xf numFmtId="0" fontId="21" fillId="0" borderId="18" xfId="187" applyFont="1" applyFill="1" applyBorder="1" applyAlignment="1">
      <alignment horizontal="left" vertical="top" wrapText="1"/>
    </xf>
    <xf numFmtId="49" fontId="21" fillId="0" borderId="18" xfId="0" applyNumberFormat="1" applyFont="1" applyFill="1" applyBorder="1" applyAlignment="1">
      <alignment horizontal="left" vertical="top" wrapText="1"/>
    </xf>
    <xf numFmtId="0" fontId="21" fillId="0" borderId="0" xfId="0" applyFont="1" applyFill="1" applyBorder="1"/>
    <xf numFmtId="49" fontId="21" fillId="0" borderId="0" xfId="0" applyNumberFormat="1" applyFont="1" applyFill="1" applyBorder="1" applyAlignment="1">
      <alignment vertical="top" wrapText="1"/>
    </xf>
    <xf numFmtId="0" fontId="21" fillId="0" borderId="0" xfId="265" applyFont="1" applyFill="1" applyBorder="1" applyAlignment="1"/>
    <xf numFmtId="0" fontId="22" fillId="0" borderId="0" xfId="0" applyFont="1" applyFill="1" applyBorder="1" applyAlignment="1">
      <alignment horizontal="left" vertical="top"/>
    </xf>
    <xf numFmtId="0" fontId="132" fillId="0" borderId="0" xfId="0" applyFont="1" applyFill="1" applyBorder="1" applyAlignment="1">
      <alignment horizontal="right" vertical="top"/>
    </xf>
    <xf numFmtId="0" fontId="132" fillId="0" borderId="0" xfId="0" applyFont="1" applyFill="1" applyBorder="1" applyAlignment="1">
      <alignment horizontal="left" wrapText="1"/>
    </xf>
    <xf numFmtId="0" fontId="21" fillId="0" borderId="0" xfId="0" applyFont="1" applyFill="1" applyAlignment="1">
      <alignment wrapText="1"/>
    </xf>
    <xf numFmtId="4" fontId="21" fillId="0" borderId="0" xfId="265" applyNumberFormat="1" applyFont="1" applyFill="1"/>
    <xf numFmtId="0" fontId="21" fillId="0" borderId="0" xfId="0" applyFont="1" applyFill="1"/>
    <xf numFmtId="0" fontId="39" fillId="0" borderId="0" xfId="0" applyFont="1" applyFill="1" applyBorder="1" applyAlignment="1">
      <alignment horizontal="justify" vertical="top" wrapText="1"/>
    </xf>
    <xf numFmtId="0" fontId="21" fillId="0" borderId="0" xfId="0" applyFont="1" applyFill="1" applyAlignment="1">
      <alignment horizontal="center" vertical="top"/>
    </xf>
    <xf numFmtId="4" fontId="39" fillId="0" borderId="0" xfId="0" applyNumberFormat="1" applyFont="1" applyFill="1" applyBorder="1" applyAlignment="1">
      <alignment horizontal="right"/>
    </xf>
    <xf numFmtId="0" fontId="21" fillId="0" borderId="18" xfId="0" applyFont="1" applyFill="1" applyBorder="1" applyAlignment="1">
      <alignment wrapText="1"/>
    </xf>
    <xf numFmtId="0" fontId="22" fillId="0" borderId="0" xfId="0" applyFont="1" applyFill="1" applyBorder="1" applyAlignment="1">
      <alignment horizontal="left" vertical="top" wrapText="1"/>
    </xf>
    <xf numFmtId="49" fontId="21" fillId="0" borderId="0" xfId="0" applyNumberFormat="1" applyFont="1" applyFill="1" applyAlignment="1">
      <alignment horizontal="left" vertical="top" wrapText="1"/>
    </xf>
    <xf numFmtId="49" fontId="21" fillId="0" borderId="0" xfId="0" applyNumberFormat="1" applyFont="1" applyFill="1" applyBorder="1" applyAlignment="1">
      <alignment horizontal="right" vertical="top"/>
    </xf>
    <xf numFmtId="0" fontId="21" fillId="0" borderId="0" xfId="187" applyFont="1" applyFill="1" applyBorder="1" applyAlignment="1">
      <alignment horizontal="right" vertical="top"/>
    </xf>
    <xf numFmtId="0" fontId="21" fillId="0" borderId="0" xfId="187" applyFont="1" applyFill="1" applyBorder="1" applyAlignment="1">
      <alignment horizontal="left" vertical="top"/>
    </xf>
    <xf numFmtId="49" fontId="21" fillId="0" borderId="0" xfId="0" applyNumberFormat="1" applyFont="1" applyFill="1" applyBorder="1" applyAlignment="1">
      <alignment horizontal="left" vertical="top"/>
    </xf>
    <xf numFmtId="0" fontId="22" fillId="0" borderId="0" xfId="187" applyFont="1" applyFill="1" applyBorder="1" applyAlignment="1">
      <alignment horizontal="left" vertical="top"/>
    </xf>
    <xf numFmtId="3" fontId="21" fillId="0" borderId="0" xfId="187" applyNumberFormat="1" applyFont="1" applyFill="1" applyBorder="1" applyAlignment="1">
      <alignment horizontal="center" wrapText="1"/>
    </xf>
    <xf numFmtId="0" fontId="21" fillId="0" borderId="18" xfId="0" applyNumberFormat="1" applyFont="1" applyFill="1" applyBorder="1" applyAlignment="1"/>
    <xf numFmtId="0" fontId="22" fillId="0" borderId="18" xfId="0" applyFont="1" applyFill="1" applyBorder="1" applyAlignment="1">
      <alignment horizontal="center"/>
    </xf>
    <xf numFmtId="4" fontId="22" fillId="0" borderId="18" xfId="0" applyNumberFormat="1" applyFont="1" applyFill="1" applyBorder="1" applyAlignment="1"/>
    <xf numFmtId="3" fontId="21" fillId="0" borderId="0" xfId="187" applyNumberFormat="1" applyFont="1" applyFill="1" applyBorder="1" applyAlignment="1">
      <alignment horizontal="center"/>
    </xf>
    <xf numFmtId="2" fontId="133" fillId="0" borderId="0" xfId="0" applyNumberFormat="1" applyFont="1" applyFill="1" applyAlignment="1"/>
    <xf numFmtId="4" fontId="133" fillId="0" borderId="0" xfId="0" applyNumberFormat="1" applyFont="1" applyFill="1" applyBorder="1" applyAlignment="1">
      <alignment horizontal="right"/>
    </xf>
    <xf numFmtId="3" fontId="39" fillId="0" borderId="0" xfId="0" applyNumberFormat="1" applyFont="1" applyFill="1" applyBorder="1" applyAlignment="1">
      <alignment horizontal="center" wrapText="1"/>
    </xf>
    <xf numFmtId="0" fontId="39" fillId="0" borderId="0" xfId="0" applyFont="1" applyFill="1" applyBorder="1" applyAlignment="1">
      <alignment wrapText="1"/>
    </xf>
    <xf numFmtId="49" fontId="21" fillId="0" borderId="0" xfId="0" applyNumberFormat="1" applyFont="1" applyFill="1" applyBorder="1" applyAlignment="1">
      <alignment horizontal="center"/>
    </xf>
    <xf numFmtId="0" fontId="21" fillId="0" borderId="0" xfId="0" applyFont="1" applyFill="1" applyAlignment="1">
      <alignment horizontal="right" vertical="top"/>
    </xf>
    <xf numFmtId="49" fontId="39" fillId="0" borderId="0" xfId="0" applyNumberFormat="1" applyFont="1" applyFill="1" applyBorder="1" applyAlignment="1">
      <alignment horizontal="left" vertical="top" wrapText="1"/>
    </xf>
    <xf numFmtId="49" fontId="39" fillId="0" borderId="0" xfId="0" applyNumberFormat="1" applyFont="1" applyFill="1" applyAlignment="1">
      <alignment horizontal="left" vertical="top" wrapText="1"/>
    </xf>
    <xf numFmtId="0" fontId="21" fillId="28" borderId="0" xfId="265" applyFont="1" applyFill="1" applyBorder="1" applyAlignment="1"/>
    <xf numFmtId="4" fontId="21" fillId="0" borderId="15" xfId="0" applyNumberFormat="1" applyFont="1" applyFill="1" applyBorder="1" applyAlignment="1"/>
    <xf numFmtId="0" fontId="21" fillId="0" borderId="18" xfId="0" applyFont="1" applyFill="1" applyBorder="1" applyAlignment="1">
      <alignment horizontal="right" vertical="top" wrapText="1"/>
    </xf>
    <xf numFmtId="0" fontId="21" fillId="0" borderId="0" xfId="0" applyFont="1" applyFill="1" applyBorder="1" applyAlignment="1">
      <alignment horizontal="right" vertical="top" wrapText="1"/>
    </xf>
    <xf numFmtId="49" fontId="39" fillId="0" borderId="0" xfId="0" applyNumberFormat="1" applyFont="1" applyFill="1" applyAlignment="1">
      <alignment horizontal="justify" vertical="top" wrapText="1"/>
    </xf>
    <xf numFmtId="0" fontId="22" fillId="0" borderId="0" xfId="187" applyFont="1" applyFill="1" applyBorder="1" applyAlignment="1">
      <alignment horizontal="left" vertical="top" wrapText="1"/>
    </xf>
    <xf numFmtId="14" fontId="21" fillId="0" borderId="0" xfId="0" applyNumberFormat="1" applyFont="1" applyFill="1" applyAlignment="1">
      <alignment horizontal="left" vertical="top"/>
    </xf>
    <xf numFmtId="4" fontId="21" fillId="0" borderId="0" xfId="265" applyNumberFormat="1" applyFont="1" applyFill="1" applyBorder="1" applyAlignment="1">
      <alignment horizontal="center" wrapText="1"/>
    </xf>
    <xf numFmtId="3" fontId="130" fillId="0" borderId="0" xfId="265" applyNumberFormat="1" applyFont="1" applyFill="1" applyAlignment="1">
      <alignment horizontal="center"/>
    </xf>
    <xf numFmtId="4" fontId="21" fillId="0" borderId="0" xfId="0" applyNumberFormat="1" applyFont="1" applyFill="1" applyBorder="1" applyAlignment="1">
      <alignment horizontal="left" wrapText="1"/>
    </xf>
    <xf numFmtId="4" fontId="21" fillId="0" borderId="0" xfId="265" applyNumberFormat="1" applyFont="1" applyFill="1" applyBorder="1" applyAlignment="1">
      <alignment horizontal="left" wrapText="1"/>
    </xf>
    <xf numFmtId="0" fontId="21" fillId="0" borderId="0" xfId="265" applyFont="1" applyFill="1" applyBorder="1"/>
    <xf numFmtId="0" fontId="22" fillId="0" borderId="0" xfId="0" applyFont="1" applyFill="1" applyAlignment="1">
      <alignment horizontal="center" vertical="top" wrapText="1"/>
    </xf>
    <xf numFmtId="0" fontId="21" fillId="0" borderId="0" xfId="0" applyFont="1" applyFill="1" applyAlignment="1">
      <alignment vertical="top" wrapText="1"/>
    </xf>
    <xf numFmtId="0" fontId="21" fillId="0" borderId="0" xfId="0" applyFont="1" applyFill="1" applyAlignment="1">
      <alignment horizontal="center" wrapText="1"/>
    </xf>
    <xf numFmtId="2" fontId="133" fillId="0" borderId="0" xfId="0" applyNumberFormat="1" applyFont="1" applyFill="1" applyBorder="1" applyAlignment="1"/>
    <xf numFmtId="0" fontId="146" fillId="0" borderId="0" xfId="0" applyFont="1" applyFill="1" applyBorder="1" applyAlignment="1">
      <alignment horizontal="left" vertical="center" wrapText="1"/>
    </xf>
    <xf numFmtId="2" fontId="133" fillId="0" borderId="24" xfId="0" applyNumberFormat="1" applyFont="1" applyFill="1" applyBorder="1" applyAlignment="1"/>
    <xf numFmtId="4" fontId="133" fillId="0" borderId="24" xfId="0" applyNumberFormat="1" applyFont="1" applyFill="1" applyBorder="1" applyAlignment="1">
      <alignment horizontal="right"/>
    </xf>
    <xf numFmtId="0" fontId="22" fillId="0" borderId="0" xfId="0" applyFont="1" applyFill="1" applyBorder="1" applyAlignment="1">
      <alignment horizontal="left" vertical="center"/>
    </xf>
    <xf numFmtId="3" fontId="39" fillId="0" borderId="0" xfId="0" applyNumberFormat="1" applyFont="1" applyFill="1" applyBorder="1"/>
    <xf numFmtId="4" fontId="21" fillId="0" borderId="0" xfId="265" applyNumberFormat="1" applyFont="1" applyFill="1" applyBorder="1" applyAlignment="1"/>
    <xf numFmtId="0" fontId="19" fillId="0" borderId="0" xfId="262" applyFont="1" applyAlignment="1">
      <alignment horizontal="center" vertical="top" wrapText="1"/>
    </xf>
    <xf numFmtId="0" fontId="147" fillId="0" borderId="0" xfId="262" applyFont="1" applyAlignment="1">
      <alignment horizontal="center" vertical="top"/>
    </xf>
    <xf numFmtId="0" fontId="82" fillId="0" borderId="0" xfId="262" applyFont="1" applyAlignment="1">
      <alignment horizontal="center" vertical="top" wrapText="1"/>
    </xf>
    <xf numFmtId="177" fontId="82" fillId="0" borderId="0" xfId="262" applyNumberFormat="1" applyFont="1" applyAlignment="1">
      <alignment horizontal="center" vertical="top" wrapText="1"/>
    </xf>
    <xf numFmtId="0" fontId="82" fillId="0" borderId="0" xfId="262" applyFont="1" applyAlignment="1">
      <alignment horizontal="left" vertical="top" wrapText="1"/>
    </xf>
    <xf numFmtId="0" fontId="122" fillId="0" borderId="0" xfId="262" applyFont="1" applyAlignment="1">
      <alignment horizontal="left" vertical="top" wrapText="1"/>
    </xf>
    <xf numFmtId="0" fontId="111" fillId="0" borderId="0" xfId="262" applyFont="1" applyAlignment="1">
      <alignment horizontal="justify" vertical="top" wrapText="1"/>
    </xf>
    <xf numFmtId="0" fontId="111" fillId="0" borderId="0" xfId="262" applyFont="1" applyAlignment="1">
      <alignment horizontal="center" wrapText="1"/>
    </xf>
    <xf numFmtId="177" fontId="111" fillId="0" borderId="0" xfId="262" applyNumberFormat="1" applyFont="1" applyBorder="1" applyAlignment="1">
      <alignment horizontal="center" wrapText="1"/>
    </xf>
    <xf numFmtId="0" fontId="19" fillId="0" borderId="0" xfId="262" applyFont="1" applyAlignment="1">
      <alignment horizontal="center" vertical="top"/>
    </xf>
    <xf numFmtId="0" fontId="82" fillId="0" borderId="0" xfId="262" applyFont="1" applyAlignment="1">
      <alignment horizontal="center" wrapText="1"/>
    </xf>
    <xf numFmtId="180" fontId="82" fillId="0" borderId="0" xfId="262" applyNumberFormat="1" applyFont="1" applyAlignment="1">
      <alignment horizontal="center" wrapText="1"/>
    </xf>
    <xf numFmtId="177" fontId="82" fillId="0" borderId="0" xfId="262" applyNumberFormat="1" applyFont="1" applyAlignment="1">
      <alignment horizontal="center" wrapText="1"/>
    </xf>
    <xf numFmtId="0" fontId="82" fillId="0" borderId="0" xfId="262" applyFont="1" applyAlignment="1">
      <alignment vertical="top" wrapText="1"/>
    </xf>
    <xf numFmtId="0" fontId="124" fillId="0" borderId="0" xfId="262" applyFont="1" applyAlignment="1">
      <alignment horizontal="center" vertical="top" wrapText="1"/>
    </xf>
    <xf numFmtId="1" fontId="82" fillId="0" borderId="0" xfId="121" applyNumberFormat="1" applyFont="1" applyAlignment="1">
      <alignment horizontal="center" vertical="top" wrapText="1"/>
    </xf>
    <xf numFmtId="0" fontId="113" fillId="0" borderId="0" xfId="262" applyFont="1"/>
    <xf numFmtId="179" fontId="82" fillId="0" borderId="0" xfId="116" applyNumberFormat="1" applyFont="1" applyAlignment="1">
      <alignment horizontal="center" vertical="top" wrapText="1"/>
    </xf>
    <xf numFmtId="0" fontId="82" fillId="0" borderId="0" xfId="262" applyNumberFormat="1" applyFont="1" applyAlignment="1">
      <alignment vertical="top" wrapText="1"/>
    </xf>
    <xf numFmtId="0" fontId="82" fillId="0" borderId="0" xfId="262" applyAlignment="1">
      <alignment horizontal="center" wrapText="1"/>
    </xf>
    <xf numFmtId="177" fontId="82" fillId="0" borderId="0" xfId="262" applyNumberFormat="1" applyBorder="1" applyAlignment="1">
      <alignment horizontal="center" wrapText="1"/>
    </xf>
    <xf numFmtId="0" fontId="19" fillId="0" borderId="0" xfId="262" applyFont="1" applyAlignment="1">
      <alignment horizontal="left" vertical="top" wrapText="1"/>
    </xf>
    <xf numFmtId="2" fontId="112" fillId="0" borderId="0" xfId="262" applyNumberFormat="1" applyFont="1" applyAlignment="1">
      <alignment horizontal="center" wrapText="1"/>
    </xf>
    <xf numFmtId="183" fontId="82" fillId="0" borderId="0" xfId="121" applyNumberFormat="1" applyFont="1" applyAlignment="1">
      <alignment horizontal="center" wrapText="1"/>
    </xf>
    <xf numFmtId="0" fontId="111" fillId="0" borderId="0" xfId="262" applyFont="1" applyAlignment="1">
      <alignment horizontal="left" vertical="top" wrapText="1"/>
    </xf>
    <xf numFmtId="2" fontId="82" fillId="0" borderId="0" xfId="262" applyNumberFormat="1" applyFont="1" applyAlignment="1">
      <alignment horizontal="center" vertical="top" wrapText="1"/>
    </xf>
    <xf numFmtId="0" fontId="113" fillId="0" borderId="0" xfId="262" applyFont="1" applyAlignment="1">
      <alignment horizontal="left" vertical="top" wrapText="1"/>
    </xf>
    <xf numFmtId="49" fontId="19" fillId="0" borderId="0" xfId="262" applyNumberFormat="1" applyFont="1" applyAlignment="1">
      <alignment horizontal="center" vertical="top" wrapText="1"/>
    </xf>
    <xf numFmtId="0" fontId="82" fillId="0" borderId="0" xfId="262" applyAlignment="1">
      <alignment horizontal="center"/>
    </xf>
    <xf numFmtId="2" fontId="82" fillId="0" borderId="0" xfId="262" applyNumberFormat="1" applyAlignment="1">
      <alignment horizontal="left" vertical="top" wrapText="1"/>
    </xf>
    <xf numFmtId="0" fontId="82" fillId="0" borderId="0" xfId="262" applyAlignment="1">
      <alignment horizontal="left" vertical="top" wrapText="1"/>
    </xf>
    <xf numFmtId="49" fontId="112" fillId="0" borderId="0" xfId="262" applyNumberFormat="1" applyFont="1" applyAlignment="1">
      <alignment horizontal="center" vertical="top" wrapText="1"/>
    </xf>
    <xf numFmtId="2" fontId="82" fillId="0" borderId="0" xfId="262" applyNumberFormat="1" applyFont="1" applyAlignment="1">
      <alignment horizontal="center" wrapText="1"/>
    </xf>
    <xf numFmtId="3" fontId="82" fillId="0" borderId="0" xfId="121" applyNumberFormat="1" applyFont="1" applyAlignment="1">
      <alignment horizontal="center" wrapText="1"/>
    </xf>
    <xf numFmtId="177" fontId="19" fillId="0" borderId="0" xfId="262" applyNumberFormat="1" applyFont="1" applyBorder="1" applyAlignment="1">
      <alignment horizontal="center"/>
    </xf>
    <xf numFmtId="2" fontId="19" fillId="0" borderId="0" xfId="262" applyNumberFormat="1" applyFont="1" applyAlignment="1">
      <alignment horizontal="center" wrapText="1"/>
    </xf>
    <xf numFmtId="3" fontId="19" fillId="0" borderId="0" xfId="121" applyNumberFormat="1" applyFont="1" applyAlignment="1">
      <alignment horizontal="center" wrapText="1"/>
    </xf>
    <xf numFmtId="177" fontId="19" fillId="0" borderId="0" xfId="262" applyNumberFormat="1" applyFont="1" applyBorder="1" applyAlignment="1">
      <alignment horizontal="center" wrapText="1"/>
    </xf>
    <xf numFmtId="0" fontId="111" fillId="0" borderId="0" xfId="262" applyFont="1" applyFill="1" applyAlignment="1">
      <alignment vertical="top" wrapText="1"/>
    </xf>
    <xf numFmtId="2" fontId="111" fillId="0" borderId="0" xfId="262" applyNumberFormat="1" applyFont="1" applyFill="1" applyAlignment="1">
      <alignment horizontal="center" wrapText="1"/>
    </xf>
    <xf numFmtId="2" fontId="111" fillId="0" borderId="0" xfId="121" applyNumberFormat="1" applyFont="1" applyFill="1" applyAlignment="1">
      <alignment horizontal="center" wrapText="1"/>
    </xf>
    <xf numFmtId="0" fontId="19" fillId="0" borderId="0" xfId="262" applyFont="1" applyAlignment="1">
      <alignment vertical="top" wrapText="1"/>
    </xf>
    <xf numFmtId="4" fontId="19" fillId="0" borderId="0" xfId="262" applyNumberFormat="1" applyFont="1" applyFill="1" applyBorder="1" applyAlignment="1">
      <alignment horizontal="center" wrapText="1"/>
    </xf>
    <xf numFmtId="177" fontId="19" fillId="0" borderId="0" xfId="262" applyNumberFormat="1" applyFont="1" applyAlignment="1">
      <alignment horizontal="center"/>
    </xf>
    <xf numFmtId="1" fontId="82" fillId="0" borderId="0" xfId="121" applyNumberFormat="1" applyFont="1" applyAlignment="1">
      <alignment horizontal="center" wrapText="1"/>
    </xf>
    <xf numFmtId="0" fontId="19" fillId="0" borderId="0" xfId="262" applyFont="1" applyAlignment="1">
      <alignment horizontal="center" wrapText="1"/>
    </xf>
    <xf numFmtId="2" fontId="19" fillId="0" borderId="0" xfId="121" applyNumberFormat="1" applyFont="1" applyAlignment="1">
      <alignment horizontal="center" wrapText="1"/>
    </xf>
    <xf numFmtId="0" fontId="19" fillId="0" borderId="15" xfId="262" applyFont="1" applyBorder="1" applyAlignment="1">
      <alignment horizontal="center" vertical="top" wrapText="1"/>
    </xf>
    <xf numFmtId="0" fontId="113" fillId="0" borderId="15" xfId="262" applyFont="1" applyBorder="1" applyAlignment="1">
      <alignment horizontal="left" vertical="top" wrapText="1"/>
    </xf>
    <xf numFmtId="2" fontId="82" fillId="0" borderId="15" xfId="262" applyNumberFormat="1" applyFont="1" applyBorder="1" applyAlignment="1">
      <alignment horizontal="center" vertical="top" wrapText="1"/>
    </xf>
    <xf numFmtId="2" fontId="82" fillId="0" borderId="15" xfId="121" applyNumberFormat="1" applyFont="1" applyBorder="1" applyAlignment="1">
      <alignment horizontal="center" vertical="top" wrapText="1"/>
    </xf>
    <xf numFmtId="177" fontId="82" fillId="0" borderId="15" xfId="262" applyNumberFormat="1" applyFont="1" applyBorder="1" applyAlignment="1">
      <alignment horizontal="center" vertical="top" wrapText="1"/>
    </xf>
    <xf numFmtId="0" fontId="110" fillId="0" borderId="0" xfId="262" applyFont="1" applyBorder="1" applyAlignment="1">
      <alignment horizontal="right" vertical="top" wrapText="1"/>
    </xf>
    <xf numFmtId="0" fontId="82" fillId="0" borderId="0" xfId="262" applyFont="1" applyBorder="1" applyAlignment="1">
      <alignment horizontal="center" vertical="top" wrapText="1"/>
    </xf>
    <xf numFmtId="177" fontId="82" fillId="0" borderId="0" xfId="262" applyNumberFormat="1" applyFont="1" applyBorder="1" applyAlignment="1">
      <alignment horizontal="center" vertical="top" wrapText="1"/>
    </xf>
    <xf numFmtId="0" fontId="114" fillId="0" borderId="0" xfId="262" applyFont="1" applyBorder="1" applyAlignment="1">
      <alignment horizontal="right" vertical="top" wrapText="1"/>
    </xf>
    <xf numFmtId="3" fontId="82" fillId="0" borderId="0" xfId="262" applyNumberFormat="1" applyFont="1" applyAlignment="1">
      <alignment horizontal="left" vertical="top" wrapText="1"/>
    </xf>
    <xf numFmtId="2" fontId="82" fillId="0" borderId="0" xfId="121" applyNumberFormat="1" applyFont="1" applyAlignment="1">
      <alignment horizontal="center" vertical="top" wrapText="1"/>
    </xf>
    <xf numFmtId="0" fontId="121" fillId="0" borderId="0" xfId="262" applyFont="1" applyAlignment="1">
      <alignment horizontal="left" vertical="top" wrapText="1"/>
    </xf>
    <xf numFmtId="0" fontId="150" fillId="0" borderId="0" xfId="262" applyFont="1" applyAlignment="1">
      <alignment horizontal="center" vertical="top" wrapText="1"/>
    </xf>
    <xf numFmtId="0" fontId="151" fillId="0" borderId="0" xfId="262" applyFont="1" applyAlignment="1">
      <alignment horizontal="left" vertical="top" wrapText="1"/>
    </xf>
    <xf numFmtId="0" fontId="152" fillId="0" borderId="0" xfId="262" applyFont="1" applyAlignment="1">
      <alignment horizontal="left" vertical="top" wrapText="1"/>
    </xf>
    <xf numFmtId="0" fontId="152" fillId="0" borderId="0" xfId="262" applyFont="1" applyAlignment="1">
      <alignment horizontal="center" wrapText="1"/>
    </xf>
    <xf numFmtId="1" fontId="152" fillId="0" borderId="0" xfId="121" applyNumberFormat="1" applyFont="1" applyAlignment="1">
      <alignment horizontal="center" vertical="top" wrapText="1"/>
    </xf>
    <xf numFmtId="177" fontId="111" fillId="0" borderId="0" xfId="262" applyNumberFormat="1" applyFont="1" applyBorder="1" applyAlignment="1">
      <alignment horizontal="center" vertical="top" wrapText="1"/>
    </xf>
    <xf numFmtId="0" fontId="111" fillId="0" borderId="0" xfId="262" applyFont="1" applyBorder="1" applyAlignment="1">
      <alignment horizontal="center" vertical="top" wrapText="1"/>
    </xf>
    <xf numFmtId="2" fontId="152" fillId="0" borderId="0" xfId="262" applyNumberFormat="1" applyFont="1" applyAlignment="1">
      <alignment horizontal="center" wrapText="1"/>
    </xf>
    <xf numFmtId="2" fontId="111" fillId="0" borderId="0" xfId="262" applyNumberFormat="1" applyFont="1" applyAlignment="1">
      <alignment horizontal="center" wrapText="1"/>
    </xf>
    <xf numFmtId="1" fontId="112" fillId="0" borderId="0" xfId="121" applyNumberFormat="1" applyFont="1" applyAlignment="1">
      <alignment horizontal="center" wrapText="1"/>
    </xf>
    <xf numFmtId="177" fontId="124" fillId="0" borderId="0" xfId="262" applyNumberFormat="1" applyFont="1" applyBorder="1" applyAlignment="1">
      <alignment horizontal="center" wrapText="1"/>
    </xf>
    <xf numFmtId="0" fontId="113" fillId="0" borderId="0" xfId="262" applyFont="1" applyAlignment="1">
      <alignment vertical="top" wrapText="1"/>
    </xf>
    <xf numFmtId="4" fontId="112" fillId="0" borderId="0" xfId="121" applyNumberFormat="1" applyFont="1" applyAlignment="1">
      <alignment horizontal="center" wrapText="1"/>
    </xf>
    <xf numFmtId="0" fontId="82" fillId="0" borderId="15" xfId="262" applyFont="1" applyBorder="1" applyAlignment="1">
      <alignment horizontal="left" vertical="top" wrapText="1"/>
    </xf>
    <xf numFmtId="1" fontId="82" fillId="0" borderId="15" xfId="121" applyNumberFormat="1" applyFont="1" applyBorder="1" applyAlignment="1">
      <alignment horizontal="center" vertical="top" wrapText="1"/>
    </xf>
    <xf numFmtId="0" fontId="110" fillId="0" borderId="0" xfId="262" applyFont="1" applyAlignment="1">
      <alignment horizontal="right" vertical="top" wrapText="1"/>
    </xf>
    <xf numFmtId="1" fontId="82" fillId="0" borderId="0" xfId="262" applyNumberFormat="1" applyFont="1" applyAlignment="1">
      <alignment horizontal="center" vertical="top" wrapText="1"/>
    </xf>
    <xf numFmtId="0" fontId="121" fillId="0" borderId="0" xfId="262" applyFont="1" applyAlignment="1">
      <alignment horizontal="right" vertical="top" wrapText="1"/>
    </xf>
    <xf numFmtId="0" fontId="114" fillId="0" borderId="0" xfId="262" applyFont="1" applyAlignment="1">
      <alignment horizontal="left" vertical="top" wrapText="1"/>
    </xf>
    <xf numFmtId="0" fontId="153" fillId="0" borderId="0" xfId="262" applyFont="1" applyAlignment="1">
      <alignment horizontal="center" vertical="top" wrapText="1"/>
    </xf>
    <xf numFmtId="2" fontId="154" fillId="0" borderId="0" xfId="262" applyNumberFormat="1" applyFont="1" applyAlignment="1">
      <alignment horizontal="left" vertical="top" wrapText="1"/>
    </xf>
    <xf numFmtId="0" fontId="154" fillId="0" borderId="0" xfId="262" applyFont="1" applyAlignment="1">
      <alignment horizontal="center" vertical="top" wrapText="1"/>
    </xf>
    <xf numFmtId="0" fontId="154" fillId="0" borderId="0" xfId="262" applyFont="1" applyAlignment="1">
      <alignment horizontal="center"/>
    </xf>
    <xf numFmtId="177" fontId="124" fillId="0" borderId="0" xfId="262" applyNumberFormat="1" applyFont="1" applyAlignment="1">
      <alignment horizontal="center"/>
    </xf>
    <xf numFmtId="0" fontId="154" fillId="0" borderId="0" xfId="262" applyFont="1" applyAlignment="1">
      <alignment horizontal="center" wrapText="1"/>
    </xf>
    <xf numFmtId="1" fontId="154" fillId="0" borderId="0" xfId="121" applyNumberFormat="1" applyFont="1" applyAlignment="1">
      <alignment horizontal="center" wrapText="1"/>
    </xf>
    <xf numFmtId="49" fontId="111" fillId="0" borderId="0" xfId="262" applyNumberFormat="1" applyFont="1" applyAlignment="1">
      <alignment horizontal="left" vertical="top" wrapText="1"/>
    </xf>
    <xf numFmtId="49" fontId="111" fillId="0" borderId="0" xfId="262" applyNumberFormat="1" applyFont="1" applyAlignment="1">
      <alignment horizontal="justify" vertical="top" wrapText="1"/>
    </xf>
    <xf numFmtId="49" fontId="154" fillId="0" borderId="0" xfId="262" applyNumberFormat="1" applyFont="1" applyAlignment="1">
      <alignment vertical="top" wrapText="1"/>
    </xf>
    <xf numFmtId="49" fontId="154" fillId="0" borderId="0" xfId="262" applyNumberFormat="1" applyFont="1" applyAlignment="1">
      <alignment horizontal="left" vertical="top" wrapText="1"/>
    </xf>
    <xf numFmtId="2" fontId="82" fillId="0" borderId="0" xfId="262" applyNumberFormat="1" applyFont="1" applyAlignment="1">
      <alignment vertical="top"/>
    </xf>
    <xf numFmtId="0" fontId="111" fillId="0" borderId="0" xfId="262" applyFont="1" applyAlignment="1">
      <alignment horizontal="center" vertical="top" wrapText="1"/>
    </xf>
    <xf numFmtId="177" fontId="124" fillId="0" borderId="0" xfId="262" applyNumberFormat="1" applyFont="1" applyBorder="1" applyAlignment="1">
      <alignment horizontal="center" vertical="top" wrapText="1"/>
    </xf>
    <xf numFmtId="0" fontId="154" fillId="0" borderId="0" xfId="262" applyFont="1" applyAlignment="1">
      <alignment vertical="top" wrapText="1"/>
    </xf>
    <xf numFmtId="0" fontId="111" fillId="0" borderId="0" xfId="262" applyFont="1" applyAlignment="1">
      <alignment vertical="top" wrapText="1"/>
    </xf>
    <xf numFmtId="1" fontId="111" fillId="0" borderId="0" xfId="262" applyNumberFormat="1" applyFont="1" applyAlignment="1">
      <alignment horizontal="center" vertical="top" wrapText="1"/>
    </xf>
    <xf numFmtId="1" fontId="111" fillId="0" borderId="0" xfId="121" applyNumberFormat="1" applyFont="1" applyAlignment="1">
      <alignment horizontal="center" vertical="top" wrapText="1"/>
    </xf>
    <xf numFmtId="0" fontId="19" fillId="0" borderId="0" xfId="262" applyFont="1" applyFill="1" applyAlignment="1">
      <alignment horizontal="center" vertical="top" wrapText="1"/>
    </xf>
    <xf numFmtId="49" fontId="19" fillId="0" borderId="0" xfId="262" applyNumberFormat="1" applyFont="1" applyAlignment="1">
      <alignment horizontal="left" vertical="top" wrapText="1"/>
    </xf>
    <xf numFmtId="0" fontId="153" fillId="0" borderId="0" xfId="262" applyFont="1" applyAlignment="1">
      <alignment horizontal="center" wrapText="1"/>
    </xf>
    <xf numFmtId="1" fontId="19" fillId="0" borderId="0" xfId="121" applyNumberFormat="1" applyFont="1" applyAlignment="1">
      <alignment horizontal="center" wrapText="1"/>
    </xf>
    <xf numFmtId="0" fontId="19" fillId="0" borderId="0" xfId="262" applyFont="1" applyAlignment="1">
      <alignment horizontal="right" vertical="top" wrapText="1"/>
    </xf>
    <xf numFmtId="0" fontId="112" fillId="0" borderId="0" xfId="262" applyFont="1" applyAlignment="1">
      <alignment vertical="top" wrapText="1"/>
    </xf>
    <xf numFmtId="0" fontId="112" fillId="0" borderId="0" xfId="262" applyFont="1" applyAlignment="1">
      <alignment horizontal="center" wrapText="1"/>
    </xf>
    <xf numFmtId="4" fontId="112" fillId="0" borderId="0" xfId="262" applyNumberFormat="1" applyFont="1" applyAlignment="1">
      <alignment horizontal="center" wrapText="1"/>
    </xf>
    <xf numFmtId="177" fontId="19" fillId="0" borderId="0" xfId="262" applyNumberFormat="1" applyFont="1" applyAlignment="1">
      <alignment horizontal="center" vertical="top"/>
    </xf>
    <xf numFmtId="1" fontId="112" fillId="0" borderId="0" xfId="262" applyNumberFormat="1" applyFont="1" applyAlignment="1">
      <alignment horizontal="center" wrapText="1"/>
    </xf>
    <xf numFmtId="1" fontId="19" fillId="0" borderId="0" xfId="262" applyNumberFormat="1" applyFont="1" applyAlignment="1">
      <alignment horizontal="center" vertical="top" wrapText="1"/>
    </xf>
    <xf numFmtId="0" fontId="19" fillId="0" borderId="0" xfId="262" applyFont="1" applyAlignment="1">
      <alignment horizontal="center"/>
    </xf>
    <xf numFmtId="1" fontId="19" fillId="0" borderId="0" xfId="262" applyNumberFormat="1" applyFont="1" applyAlignment="1">
      <alignment horizontal="center" wrapText="1"/>
    </xf>
    <xf numFmtId="1" fontId="111" fillId="0" borderId="0" xfId="262" applyNumberFormat="1" applyFont="1" applyAlignment="1">
      <alignment horizontal="center" wrapText="1"/>
    </xf>
    <xf numFmtId="0" fontId="19" fillId="0" borderId="0" xfId="262" applyFont="1" applyAlignment="1">
      <alignment horizontal="left" vertical="justify" wrapText="1"/>
    </xf>
    <xf numFmtId="0" fontId="19" fillId="0" borderId="0" xfId="262" applyFont="1" applyAlignment="1">
      <alignment wrapText="1"/>
    </xf>
    <xf numFmtId="1" fontId="19" fillId="0" borderId="0" xfId="262" applyNumberFormat="1" applyFont="1" applyAlignment="1">
      <alignment horizontal="right" vertical="top" wrapText="1"/>
    </xf>
    <xf numFmtId="49" fontId="19" fillId="0" borderId="0" xfId="262" applyNumberFormat="1" applyFont="1" applyAlignment="1">
      <alignment vertical="top" wrapText="1"/>
    </xf>
    <xf numFmtId="49" fontId="19" fillId="0" borderId="0" xfId="262" applyNumberFormat="1" applyFont="1" applyAlignment="1">
      <alignment vertical="top"/>
    </xf>
    <xf numFmtId="1" fontId="19" fillId="0" borderId="0" xfId="121" applyNumberFormat="1" applyFont="1" applyAlignment="1">
      <alignment horizontal="center" vertical="top" wrapText="1"/>
    </xf>
    <xf numFmtId="0" fontId="82" fillId="0" borderId="15" xfId="262" applyFont="1" applyBorder="1" applyAlignment="1">
      <alignment horizontal="center" vertical="top" wrapText="1"/>
    </xf>
    <xf numFmtId="0" fontId="114" fillId="0" borderId="0" xfId="262" applyFont="1" applyAlignment="1">
      <alignment horizontal="right" vertical="top" wrapText="1"/>
    </xf>
    <xf numFmtId="0" fontId="110" fillId="0" borderId="24" xfId="262" applyFont="1" applyBorder="1" applyAlignment="1">
      <alignment horizontal="left" vertical="top" wrapText="1"/>
    </xf>
    <xf numFmtId="0" fontId="110" fillId="0" borderId="0" xfId="262" applyFont="1" applyAlignment="1">
      <alignment horizontal="left" vertical="top" wrapText="1"/>
    </xf>
    <xf numFmtId="0" fontId="19" fillId="0" borderId="0" xfId="262" applyFont="1" applyBorder="1" applyAlignment="1">
      <alignment horizontal="center" vertical="top" wrapText="1"/>
    </xf>
    <xf numFmtId="4" fontId="111" fillId="0" borderId="0" xfId="262" applyNumberFormat="1" applyFont="1" applyAlignment="1">
      <alignment horizontal="center" wrapText="1"/>
    </xf>
    <xf numFmtId="0" fontId="19" fillId="0" borderId="0" xfId="262" applyFont="1" applyAlignment="1">
      <alignment horizontal="right" vertical="top"/>
    </xf>
    <xf numFmtId="3" fontId="19" fillId="0" borderId="0" xfId="262" applyNumberFormat="1" applyFont="1" applyAlignment="1">
      <alignment horizontal="center" vertical="top" wrapText="1"/>
    </xf>
    <xf numFmtId="0" fontId="111" fillId="0" borderId="0" xfId="262" applyFont="1" applyAlignment="1">
      <alignment horizontal="left" vertical="top"/>
    </xf>
    <xf numFmtId="49" fontId="111" fillId="0" borderId="0" xfId="262" applyNumberFormat="1" applyFont="1" applyAlignment="1">
      <alignment horizontal="left" vertical="top"/>
    </xf>
    <xf numFmtId="0" fontId="111" fillId="0" borderId="0" xfId="262" applyFont="1" applyAlignment="1">
      <alignment horizontal="center" vertical="top"/>
    </xf>
    <xf numFmtId="0" fontId="111" fillId="0" borderId="0" xfId="262" applyFont="1" applyAlignment="1">
      <alignment horizontal="center"/>
    </xf>
    <xf numFmtId="4" fontId="111" fillId="0" borderId="0" xfId="262" applyNumberFormat="1" applyFont="1" applyAlignment="1">
      <alignment horizontal="center"/>
    </xf>
    <xf numFmtId="177" fontId="111" fillId="0" borderId="0" xfId="262" applyNumberFormat="1" applyFont="1" applyBorder="1" applyAlignment="1">
      <alignment horizontal="center"/>
    </xf>
    <xf numFmtId="0" fontId="19" fillId="0" borderId="15" xfId="262" applyFont="1" applyBorder="1" applyAlignment="1">
      <alignment vertical="top" wrapText="1"/>
    </xf>
    <xf numFmtId="1" fontId="19" fillId="0" borderId="15" xfId="262" applyNumberFormat="1" applyFont="1" applyBorder="1" applyAlignment="1">
      <alignment horizontal="center"/>
    </xf>
    <xf numFmtId="177" fontId="19" fillId="0" borderId="15" xfId="262" applyNumberFormat="1" applyFont="1" applyBorder="1" applyAlignment="1">
      <alignment horizontal="center" wrapText="1"/>
    </xf>
    <xf numFmtId="0" fontId="120" fillId="0" borderId="0" xfId="262" applyFont="1" applyAlignment="1">
      <alignment horizontal="right" vertical="top" wrapText="1"/>
    </xf>
    <xf numFmtId="1" fontId="19" fillId="0" borderId="0" xfId="262" applyNumberFormat="1" applyFont="1" applyAlignment="1">
      <alignment horizontal="center"/>
    </xf>
    <xf numFmtId="0" fontId="147" fillId="0" borderId="0" xfId="262" applyFont="1" applyAlignment="1">
      <alignment horizontal="right" vertical="top" wrapText="1"/>
    </xf>
    <xf numFmtId="177" fontId="124" fillId="0" borderId="0" xfId="262" applyNumberFormat="1" applyFont="1" applyAlignment="1">
      <alignment horizontal="center" vertical="top" wrapText="1"/>
    </xf>
    <xf numFmtId="0" fontId="158" fillId="0" borderId="0" xfId="262" applyFont="1" applyAlignment="1">
      <alignment horizontal="right" vertical="top" wrapText="1"/>
    </xf>
    <xf numFmtId="0" fontId="120" fillId="0" borderId="0" xfId="262" applyFont="1" applyAlignment="1">
      <alignment horizontal="center" vertical="top" wrapText="1"/>
    </xf>
    <xf numFmtId="0" fontId="110" fillId="0" borderId="0" xfId="262" applyFont="1" applyAlignment="1">
      <alignment vertical="top"/>
    </xf>
    <xf numFmtId="0" fontId="120" fillId="0" borderId="0" xfId="262" applyFont="1" applyBorder="1" applyAlignment="1">
      <alignment horizontal="center" vertical="top" wrapText="1"/>
    </xf>
    <xf numFmtId="0" fontId="110" fillId="0" borderId="0" xfId="262" applyFont="1" applyBorder="1" applyAlignment="1">
      <alignment vertical="top"/>
    </xf>
    <xf numFmtId="0" fontId="124" fillId="0" borderId="0" xfId="262" applyFont="1" applyBorder="1" applyAlignment="1">
      <alignment horizontal="center" vertical="top" wrapText="1"/>
    </xf>
    <xf numFmtId="0" fontId="124" fillId="0" borderId="15" xfId="262" applyFont="1" applyBorder="1" applyAlignment="1">
      <alignment vertical="top"/>
    </xf>
    <xf numFmtId="0" fontId="124" fillId="0" borderId="15" xfId="262" applyFont="1" applyBorder="1" applyAlignment="1">
      <alignment horizontal="center" vertical="top" wrapText="1"/>
    </xf>
    <xf numFmtId="177" fontId="124" fillId="0" borderId="15" xfId="262" applyNumberFormat="1" applyFont="1" applyBorder="1" applyAlignment="1">
      <alignment horizontal="center" vertical="top" wrapText="1"/>
    </xf>
    <xf numFmtId="177" fontId="111" fillId="0" borderId="15" xfId="262" applyNumberFormat="1" applyFont="1" applyBorder="1" applyAlignment="1">
      <alignment horizontal="center" vertical="top" wrapText="1"/>
    </xf>
    <xf numFmtId="0" fontId="121" fillId="0" borderId="0" xfId="262" applyFont="1" applyBorder="1" applyAlignment="1">
      <alignment vertical="top"/>
    </xf>
    <xf numFmtId="177" fontId="111" fillId="0" borderId="0" xfId="262" applyNumberFormat="1" applyFont="1" applyAlignment="1">
      <alignment horizontal="center" vertical="top" wrapText="1"/>
    </xf>
    <xf numFmtId="0" fontId="125" fillId="0" borderId="0" xfId="262" applyFont="1" applyAlignment="1">
      <alignment horizontal="right" vertical="center" wrapText="1"/>
    </xf>
    <xf numFmtId="0" fontId="125" fillId="0" borderId="0" xfId="262" applyFont="1" applyAlignment="1"/>
    <xf numFmtId="0" fontId="181" fillId="0" borderId="0" xfId="0" applyFont="1" applyAlignment="1">
      <alignment horizontal="left"/>
    </xf>
    <xf numFmtId="4" fontId="181" fillId="0" borderId="0" xfId="0" applyNumberFormat="1" applyFont="1" applyAlignment="1">
      <alignment horizontal="left"/>
    </xf>
    <xf numFmtId="2" fontId="181" fillId="0" borderId="0" xfId="0" applyNumberFormat="1" applyFont="1" applyAlignment="1">
      <alignment horizontal="right"/>
    </xf>
    <xf numFmtId="4" fontId="181" fillId="0" borderId="0" xfId="0" applyNumberFormat="1" applyFont="1" applyAlignment="1">
      <alignment horizontal="right"/>
    </xf>
    <xf numFmtId="0" fontId="181" fillId="0" borderId="0" xfId="0" applyFont="1" applyAlignment="1">
      <alignment horizontal="left" vertical="center"/>
    </xf>
    <xf numFmtId="0" fontId="182" fillId="0" borderId="0" xfId="0" applyNumberFormat="1" applyFont="1" applyAlignment="1">
      <alignment horizontal="left" vertical="center"/>
    </xf>
    <xf numFmtId="0" fontId="183" fillId="0" borderId="0" xfId="0" applyNumberFormat="1" applyFont="1" applyAlignment="1">
      <alignment horizontal="justify" vertical="center"/>
    </xf>
    <xf numFmtId="0" fontId="183" fillId="0" borderId="0" xfId="0" applyFont="1" applyAlignment="1">
      <alignment horizontal="left"/>
    </xf>
    <xf numFmtId="4" fontId="183" fillId="0" borderId="0" xfId="0" applyNumberFormat="1" applyFont="1" applyAlignment="1">
      <alignment horizontal="left"/>
    </xf>
    <xf numFmtId="2" fontId="183" fillId="0" borderId="0" xfId="0" applyNumberFormat="1" applyFont="1" applyAlignment="1">
      <alignment horizontal="right"/>
    </xf>
    <xf numFmtId="4" fontId="183" fillId="0" borderId="0" xfId="0" applyNumberFormat="1" applyFont="1" applyAlignment="1">
      <alignment horizontal="right"/>
    </xf>
    <xf numFmtId="0" fontId="183" fillId="0" borderId="0" xfId="0" applyFont="1" applyAlignment="1">
      <alignment horizontal="left" vertical="center"/>
    </xf>
    <xf numFmtId="0" fontId="183" fillId="0" borderId="0" xfId="0" applyNumberFormat="1" applyFont="1" applyAlignment="1">
      <alignment horizontal="center" vertical="top"/>
    </xf>
    <xf numFmtId="2" fontId="183" fillId="0" borderId="0" xfId="0" applyNumberFormat="1" applyFont="1" applyAlignment="1">
      <alignment horizontal="left"/>
    </xf>
    <xf numFmtId="4" fontId="183" fillId="0" borderId="0" xfId="0" applyNumberFormat="1" applyFont="1" applyAlignment="1">
      <alignment vertical="top"/>
    </xf>
    <xf numFmtId="0" fontId="183" fillId="0" borderId="0" xfId="0" applyNumberFormat="1" applyFont="1" applyAlignment="1">
      <alignment horizontal="right"/>
    </xf>
    <xf numFmtId="0" fontId="183" fillId="0" borderId="0" xfId="0" applyFont="1" applyAlignment="1">
      <alignment vertical="top"/>
    </xf>
    <xf numFmtId="0" fontId="182" fillId="0" borderId="0" xfId="0" applyFont="1" applyAlignment="1">
      <alignment horizontal="left"/>
    </xf>
    <xf numFmtId="0" fontId="182" fillId="0" borderId="0" xfId="0" applyFont="1" applyAlignment="1">
      <alignment vertical="top"/>
    </xf>
    <xf numFmtId="2" fontId="182" fillId="0" borderId="0" xfId="0" applyNumberFormat="1" applyFont="1" applyAlignment="1">
      <alignment horizontal="left"/>
    </xf>
    <xf numFmtId="0" fontId="183" fillId="0" borderId="0" xfId="0" applyFont="1" applyFill="1" applyAlignment="1">
      <alignment horizontal="left"/>
    </xf>
    <xf numFmtId="4" fontId="183" fillId="0" borderId="0" xfId="0" applyNumberFormat="1" applyFont="1" applyAlignment="1"/>
    <xf numFmtId="0" fontId="182" fillId="0" borderId="0" xfId="0" applyNumberFormat="1" applyFont="1" applyAlignment="1">
      <alignment horizontal="center" vertical="top"/>
    </xf>
    <xf numFmtId="4" fontId="182" fillId="0" borderId="0" xfId="0" applyNumberFormat="1" applyFont="1" applyAlignment="1">
      <alignment horizontal="right"/>
    </xf>
    <xf numFmtId="0" fontId="182" fillId="0" borderId="0" xfId="0" applyNumberFormat="1" applyFont="1" applyAlignment="1">
      <alignment horizontal="right"/>
    </xf>
    <xf numFmtId="0" fontId="184" fillId="0" borderId="0" xfId="0" applyNumberFormat="1" applyFont="1" applyAlignment="1">
      <alignment horizontal="center" vertical="top"/>
    </xf>
    <xf numFmtId="0" fontId="184" fillId="0" borderId="0" xfId="0" applyFont="1" applyAlignment="1">
      <alignment horizontal="left"/>
    </xf>
    <xf numFmtId="2" fontId="184" fillId="0" borderId="0" xfId="0" applyNumberFormat="1" applyFont="1" applyAlignment="1">
      <alignment horizontal="left"/>
    </xf>
    <xf numFmtId="4" fontId="184" fillId="0" borderId="0" xfId="0" applyNumberFormat="1" applyFont="1" applyAlignment="1">
      <alignment horizontal="right"/>
    </xf>
    <xf numFmtId="0" fontId="184" fillId="0" borderId="0" xfId="0" applyNumberFormat="1" applyFont="1" applyAlignment="1">
      <alignment horizontal="right"/>
    </xf>
    <xf numFmtId="0" fontId="184" fillId="0" borderId="0" xfId="0" applyFont="1" applyAlignment="1">
      <alignment vertical="top"/>
    </xf>
    <xf numFmtId="0" fontId="185" fillId="0" borderId="0" xfId="0" applyNumberFormat="1" applyFont="1" applyAlignment="1">
      <alignment horizontal="right"/>
    </xf>
    <xf numFmtId="0" fontId="159" fillId="29" borderId="0" xfId="0" applyNumberFormat="1" applyFont="1" applyFill="1" applyBorder="1" applyAlignment="1">
      <alignment horizontal="left" vertical="center"/>
    </xf>
    <xf numFmtId="0" fontId="159" fillId="29" borderId="0" xfId="0" applyNumberFormat="1" applyFont="1" applyFill="1" applyBorder="1" applyAlignment="1">
      <alignment horizontal="justify" vertical="center"/>
    </xf>
    <xf numFmtId="0" fontId="159" fillId="29" borderId="0" xfId="0" applyFont="1" applyFill="1" applyBorder="1" applyAlignment="1">
      <alignment horizontal="center"/>
    </xf>
    <xf numFmtId="4" fontId="159" fillId="29" borderId="0" xfId="0" applyNumberFormat="1" applyFont="1" applyFill="1" applyBorder="1" applyAlignment="1">
      <alignment horizontal="right"/>
    </xf>
    <xf numFmtId="2" fontId="159" fillId="29" borderId="0" xfId="0" applyNumberFormat="1" applyFont="1" applyFill="1" applyBorder="1" applyAlignment="1">
      <alignment horizontal="right"/>
    </xf>
    <xf numFmtId="0" fontId="160" fillId="0" borderId="0" xfId="0" applyNumberFormat="1" applyFont="1" applyAlignment="1">
      <alignment horizontal="left" vertical="center"/>
    </xf>
    <xf numFmtId="0" fontId="159" fillId="0" borderId="0" xfId="0" applyNumberFormat="1" applyFont="1" applyAlignment="1">
      <alignment horizontal="justify" vertical="center"/>
    </xf>
    <xf numFmtId="0" fontId="159" fillId="0" borderId="0" xfId="0" applyFont="1" applyAlignment="1">
      <alignment horizontal="center"/>
    </xf>
    <xf numFmtId="4" fontId="159" fillId="0" borderId="0" xfId="0" applyNumberFormat="1" applyFont="1" applyAlignment="1">
      <alignment horizontal="right"/>
    </xf>
    <xf numFmtId="2" fontId="159" fillId="0" borderId="0" xfId="0" applyNumberFormat="1" applyFont="1" applyAlignment="1">
      <alignment horizontal="right"/>
    </xf>
    <xf numFmtId="0" fontId="161" fillId="0" borderId="9" xfId="0" applyNumberFormat="1" applyFont="1" applyFill="1" applyBorder="1" applyAlignment="1">
      <alignment horizontal="center" vertical="center"/>
    </xf>
    <xf numFmtId="0" fontId="161" fillId="0" borderId="9" xfId="0" applyFont="1" applyFill="1" applyBorder="1" applyAlignment="1">
      <alignment horizontal="center" vertical="center"/>
    </xf>
    <xf numFmtId="4" fontId="161" fillId="0" borderId="9" xfId="0" applyNumberFormat="1" applyFont="1" applyFill="1" applyBorder="1" applyAlignment="1">
      <alignment horizontal="center" vertical="center"/>
    </xf>
    <xf numFmtId="2" fontId="161" fillId="0" borderId="9" xfId="0" applyNumberFormat="1" applyFont="1" applyFill="1" applyBorder="1" applyAlignment="1">
      <alignment horizontal="center" vertical="center"/>
    </xf>
    <xf numFmtId="0" fontId="161" fillId="0" borderId="0" xfId="0" applyNumberFormat="1" applyFont="1" applyFill="1" applyBorder="1" applyAlignment="1">
      <alignment horizontal="center" vertical="top"/>
    </xf>
    <xf numFmtId="0" fontId="161" fillId="0" borderId="0" xfId="0" applyNumberFormat="1" applyFont="1" applyFill="1" applyBorder="1" applyAlignment="1">
      <alignment horizontal="justify" vertical="center"/>
    </xf>
    <xf numFmtId="0" fontId="161" fillId="0" borderId="0" xfId="0" applyFont="1" applyFill="1" applyBorder="1" applyAlignment="1">
      <alignment horizontal="center" vertical="center"/>
    </xf>
    <xf numFmtId="4" fontId="161" fillId="0" borderId="0" xfId="0" applyNumberFormat="1" applyFont="1" applyFill="1" applyBorder="1" applyAlignment="1">
      <alignment horizontal="right"/>
    </xf>
    <xf numFmtId="2" fontId="161" fillId="0" borderId="0" xfId="0" applyNumberFormat="1" applyFont="1" applyFill="1" applyBorder="1" applyAlignment="1">
      <alignment horizontal="center"/>
    </xf>
    <xf numFmtId="4" fontId="161" fillId="0" borderId="0" xfId="0" applyNumberFormat="1" applyFont="1" applyFill="1" applyBorder="1" applyAlignment="1">
      <alignment horizontal="center" vertical="center"/>
    </xf>
    <xf numFmtId="0" fontId="159" fillId="0" borderId="0" xfId="0" applyNumberFormat="1" applyFont="1" applyAlignment="1">
      <alignment horizontal="justify" vertical="top"/>
    </xf>
    <xf numFmtId="0" fontId="159" fillId="0" borderId="0" xfId="0" applyNumberFormat="1" applyFont="1" applyAlignment="1">
      <alignment horizontal="justify" vertical="top" wrapText="1"/>
    </xf>
    <xf numFmtId="0" fontId="162" fillId="0" borderId="22" xfId="0" applyNumberFormat="1" applyFont="1" applyBorder="1" applyAlignment="1">
      <alignment horizontal="center" vertical="center"/>
    </xf>
    <xf numFmtId="0" fontId="162" fillId="0" borderId="23" xfId="0" applyNumberFormat="1" applyFont="1" applyBorder="1" applyAlignment="1">
      <alignment horizontal="justify" vertical="center"/>
    </xf>
    <xf numFmtId="0" fontId="159" fillId="0" borderId="23" xfId="0" applyFont="1" applyBorder="1" applyAlignment="1">
      <alignment horizontal="center" vertical="center"/>
    </xf>
    <xf numFmtId="4" fontId="159" fillId="0" borderId="23" xfId="0" applyNumberFormat="1" applyFont="1" applyBorder="1" applyAlignment="1">
      <alignment horizontal="right" vertical="center"/>
    </xf>
    <xf numFmtId="2" fontId="159" fillId="0" borderId="23" xfId="0" applyNumberFormat="1" applyFont="1" applyBorder="1" applyAlignment="1">
      <alignment horizontal="right" vertical="center"/>
    </xf>
    <xf numFmtId="4" fontId="159" fillId="0" borderId="21" xfId="0" applyNumberFormat="1" applyFont="1" applyBorder="1" applyAlignment="1">
      <alignment horizontal="right" vertical="center"/>
    </xf>
    <xf numFmtId="0" fontId="163" fillId="0" borderId="0" xfId="0" applyNumberFormat="1" applyFont="1" applyAlignment="1">
      <alignment horizontal="left" vertical="center"/>
    </xf>
    <xf numFmtId="0" fontId="163" fillId="0" borderId="0" xfId="0" applyNumberFormat="1" applyFont="1" applyAlignment="1">
      <alignment horizontal="justify" vertical="center"/>
    </xf>
    <xf numFmtId="0" fontId="164" fillId="0" borderId="0" xfId="0" applyFont="1" applyAlignment="1">
      <alignment horizontal="center"/>
    </xf>
    <xf numFmtId="4" fontId="164" fillId="0" borderId="0" xfId="0" applyNumberFormat="1" applyFont="1" applyAlignment="1">
      <alignment horizontal="right"/>
    </xf>
    <xf numFmtId="2" fontId="164" fillId="0" borderId="0" xfId="0" applyNumberFormat="1" applyFont="1" applyAlignment="1">
      <alignment horizontal="right"/>
    </xf>
    <xf numFmtId="0" fontId="162" fillId="0" borderId="0" xfId="0" applyNumberFormat="1" applyFont="1" applyAlignment="1">
      <alignment horizontal="left" vertical="center"/>
    </xf>
    <xf numFmtId="0" fontId="183" fillId="29" borderId="0" xfId="0" applyNumberFormat="1" applyFont="1" applyFill="1" applyBorder="1" applyAlignment="1">
      <alignment horizontal="left" vertical="center"/>
    </xf>
    <xf numFmtId="0" fontId="183" fillId="29" borderId="0" xfId="0" applyNumberFormat="1" applyFont="1" applyFill="1" applyBorder="1" applyAlignment="1">
      <alignment horizontal="justify" vertical="center"/>
    </xf>
    <xf numFmtId="0" fontId="183" fillId="29" borderId="0" xfId="0" applyFont="1" applyFill="1" applyBorder="1" applyAlignment="1">
      <alignment horizontal="center"/>
    </xf>
    <xf numFmtId="4" fontId="183" fillId="29" borderId="0" xfId="0" applyNumberFormat="1" applyFont="1" applyFill="1" applyBorder="1" applyAlignment="1">
      <alignment horizontal="right"/>
    </xf>
    <xf numFmtId="2" fontId="183" fillId="29" borderId="0" xfId="0" applyNumberFormat="1" applyFont="1" applyFill="1" applyBorder="1" applyAlignment="1">
      <alignment horizontal="right"/>
    </xf>
    <xf numFmtId="0" fontId="183" fillId="0" borderId="0" xfId="0" applyNumberFormat="1" applyFont="1" applyAlignment="1">
      <alignment horizontal="left" vertical="center"/>
    </xf>
    <xf numFmtId="0" fontId="183" fillId="0" borderId="0" xfId="0" applyFont="1" applyAlignment="1">
      <alignment horizontal="center"/>
    </xf>
    <xf numFmtId="0" fontId="186" fillId="0" borderId="9" xfId="0" applyNumberFormat="1" applyFont="1" applyFill="1" applyBorder="1" applyAlignment="1">
      <alignment horizontal="center" vertical="center"/>
    </xf>
    <xf numFmtId="0" fontId="186" fillId="0" borderId="9" xfId="0" applyFont="1" applyFill="1" applyBorder="1" applyAlignment="1">
      <alignment horizontal="center" vertical="center"/>
    </xf>
    <xf numFmtId="4" fontId="186" fillId="0" borderId="9" xfId="0" applyNumberFormat="1" applyFont="1" applyFill="1" applyBorder="1" applyAlignment="1">
      <alignment horizontal="center" vertical="center"/>
    </xf>
    <xf numFmtId="2" fontId="186" fillId="0" borderId="9" xfId="0" applyNumberFormat="1" applyFont="1" applyFill="1" applyBorder="1" applyAlignment="1">
      <alignment horizontal="center" vertical="center"/>
    </xf>
    <xf numFmtId="0" fontId="186" fillId="0" borderId="0" xfId="0" applyNumberFormat="1" applyFont="1" applyFill="1" applyBorder="1" applyAlignment="1">
      <alignment horizontal="center" vertical="top"/>
    </xf>
    <xf numFmtId="0" fontId="186" fillId="0" borderId="0" xfId="0" applyNumberFormat="1" applyFont="1" applyFill="1" applyBorder="1" applyAlignment="1">
      <alignment horizontal="justify" vertical="center"/>
    </xf>
    <xf numFmtId="0" fontId="186" fillId="0" borderId="0" xfId="0" applyFont="1" applyFill="1" applyBorder="1" applyAlignment="1">
      <alignment horizontal="center" vertical="center"/>
    </xf>
    <xf numFmtId="4" fontId="186" fillId="0" borderId="0" xfId="0" applyNumberFormat="1" applyFont="1" applyFill="1" applyBorder="1" applyAlignment="1">
      <alignment horizontal="right"/>
    </xf>
    <xf numFmtId="2" fontId="186" fillId="0" borderId="0" xfId="0" applyNumberFormat="1" applyFont="1" applyFill="1" applyBorder="1" applyAlignment="1">
      <alignment horizontal="center"/>
    </xf>
    <xf numFmtId="4" fontId="186" fillId="0" borderId="0" xfId="0" applyNumberFormat="1" applyFont="1" applyFill="1" applyBorder="1" applyAlignment="1">
      <alignment horizontal="center" vertical="center"/>
    </xf>
    <xf numFmtId="0" fontId="182" fillId="0" borderId="22" xfId="0" applyNumberFormat="1" applyFont="1" applyBorder="1" applyAlignment="1">
      <alignment horizontal="center" vertical="center"/>
    </xf>
    <xf numFmtId="0" fontId="182" fillId="0" borderId="23" xfId="0" applyNumberFormat="1" applyFont="1" applyBorder="1" applyAlignment="1">
      <alignment horizontal="justify" vertical="center"/>
    </xf>
    <xf numFmtId="0" fontId="183" fillId="0" borderId="23" xfId="0" applyFont="1" applyBorder="1" applyAlignment="1">
      <alignment horizontal="center" vertical="center"/>
    </xf>
    <xf numFmtId="4" fontId="183" fillId="0" borderId="23" xfId="0" applyNumberFormat="1" applyFont="1" applyBorder="1" applyAlignment="1">
      <alignment horizontal="right" vertical="center"/>
    </xf>
    <xf numFmtId="2" fontId="183" fillId="0" borderId="23" xfId="0" applyNumberFormat="1" applyFont="1" applyBorder="1" applyAlignment="1">
      <alignment horizontal="right" vertical="center"/>
    </xf>
    <xf numFmtId="4" fontId="183" fillId="0" borderId="21" xfId="0" applyNumberFormat="1" applyFont="1" applyBorder="1" applyAlignment="1">
      <alignment horizontal="right" vertical="center"/>
    </xf>
    <xf numFmtId="0" fontId="182" fillId="0" borderId="0" xfId="0" applyNumberFormat="1" applyFont="1" applyBorder="1" applyAlignment="1">
      <alignment horizontal="center" vertical="center"/>
    </xf>
    <xf numFmtId="0" fontId="182" fillId="0" borderId="0" xfId="0" applyNumberFormat="1" applyFont="1" applyBorder="1" applyAlignment="1">
      <alignment horizontal="justify" vertical="center"/>
    </xf>
    <xf numFmtId="0" fontId="183" fillId="0" borderId="0" xfId="0" applyFont="1" applyBorder="1" applyAlignment="1">
      <alignment horizontal="center" vertical="center"/>
    </xf>
    <xf numFmtId="4" fontId="183" fillId="0" borderId="0" xfId="0" applyNumberFormat="1" applyFont="1" applyBorder="1" applyAlignment="1">
      <alignment horizontal="right" vertical="center"/>
    </xf>
    <xf numFmtId="2" fontId="183" fillId="0" borderId="0" xfId="0" applyNumberFormat="1" applyFont="1" applyBorder="1" applyAlignment="1">
      <alignment horizontal="right" vertical="center"/>
    </xf>
    <xf numFmtId="0" fontId="183" fillId="0" borderId="0" xfId="0" applyNumberFormat="1" applyFont="1" applyAlignment="1">
      <alignment horizontal="justify" vertical="top"/>
    </xf>
    <xf numFmtId="49" fontId="183" fillId="29" borderId="0" xfId="0" applyNumberFormat="1" applyFont="1" applyFill="1" applyBorder="1" applyAlignment="1">
      <alignment horizontal="justify" vertical="center"/>
    </xf>
    <xf numFmtId="49" fontId="183" fillId="0" borderId="0" xfId="0" applyNumberFormat="1" applyFont="1" applyAlignment="1">
      <alignment horizontal="justify" vertical="center"/>
    </xf>
    <xf numFmtId="49" fontId="186" fillId="0" borderId="9" xfId="0" applyNumberFormat="1" applyFont="1" applyFill="1" applyBorder="1" applyAlignment="1">
      <alignment horizontal="center" vertical="center"/>
    </xf>
    <xf numFmtId="2" fontId="186" fillId="0" borderId="9" xfId="0" applyNumberFormat="1" applyFont="1" applyFill="1" applyBorder="1" applyAlignment="1">
      <alignment horizontal="right" vertical="center"/>
    </xf>
    <xf numFmtId="49" fontId="186" fillId="0" borderId="0" xfId="0" applyNumberFormat="1" applyFont="1" applyFill="1" applyBorder="1" applyAlignment="1">
      <alignment horizontal="justify" vertical="center"/>
    </xf>
    <xf numFmtId="0" fontId="186" fillId="0" borderId="0" xfId="0" applyFont="1" applyFill="1" applyBorder="1" applyAlignment="1">
      <alignment horizontal="center"/>
    </xf>
    <xf numFmtId="2" fontId="186" fillId="0" borderId="0" xfId="0" applyNumberFormat="1" applyFont="1" applyFill="1" applyBorder="1" applyAlignment="1">
      <alignment horizontal="right"/>
    </xf>
    <xf numFmtId="4" fontId="186" fillId="0" borderId="0" xfId="0" applyNumberFormat="1" applyFont="1" applyFill="1" applyBorder="1" applyAlignment="1">
      <alignment horizontal="center"/>
    </xf>
    <xf numFmtId="49" fontId="183" fillId="0" borderId="0" xfId="0" applyNumberFormat="1" applyFont="1" applyFill="1" applyBorder="1" applyAlignment="1">
      <alignment horizontal="justify" vertical="top" wrapText="1"/>
    </xf>
    <xf numFmtId="4" fontId="159" fillId="0" borderId="0" xfId="0" applyNumberFormat="1" applyFont="1" applyFill="1" applyBorder="1" applyAlignment="1">
      <alignment horizontal="right"/>
    </xf>
    <xf numFmtId="49" fontId="183" fillId="0" borderId="0" xfId="0" applyNumberFormat="1" applyFont="1" applyAlignment="1">
      <alignment horizontal="justify" vertical="top"/>
    </xf>
    <xf numFmtId="49" fontId="159" fillId="0" borderId="0" xfId="0" applyNumberFormat="1" applyFont="1" applyAlignment="1">
      <alignment horizontal="justify" vertical="top" wrapText="1"/>
    </xf>
    <xf numFmtId="49" fontId="159" fillId="0" borderId="0" xfId="0" applyNumberFormat="1" applyFont="1" applyAlignment="1">
      <alignment horizontal="justify" vertical="top"/>
    </xf>
    <xf numFmtId="49" fontId="187" fillId="0" borderId="0" xfId="0" applyNumberFormat="1" applyFont="1" applyAlignment="1">
      <alignment horizontal="justify" vertical="top" wrapText="1"/>
    </xf>
    <xf numFmtId="0" fontId="187" fillId="0" borderId="0" xfId="0" applyFont="1" applyAlignment="1">
      <alignment horizontal="center"/>
    </xf>
    <xf numFmtId="4" fontId="187" fillId="0" borderId="0" xfId="0" applyNumberFormat="1" applyFont="1" applyAlignment="1">
      <alignment horizontal="right"/>
    </xf>
    <xf numFmtId="2" fontId="187" fillId="0" borderId="0" xfId="0" applyNumberFormat="1" applyFont="1" applyAlignment="1">
      <alignment horizontal="right"/>
    </xf>
    <xf numFmtId="0" fontId="188" fillId="0" borderId="0" xfId="0" applyFont="1" applyAlignment="1">
      <alignment horizontal="justify" vertical="top" wrapText="1"/>
    </xf>
    <xf numFmtId="49" fontId="162" fillId="0" borderId="23" xfId="0" applyNumberFormat="1" applyFont="1" applyBorder="1" applyAlignment="1">
      <alignment horizontal="left" vertical="center"/>
    </xf>
    <xf numFmtId="0" fontId="159" fillId="0" borderId="23" xfId="0" applyFont="1" applyBorder="1" applyAlignment="1">
      <alignment horizontal="center"/>
    </xf>
    <xf numFmtId="4" fontId="159" fillId="0" borderId="23" xfId="0" applyNumberFormat="1" applyFont="1" applyBorder="1" applyAlignment="1">
      <alignment horizontal="right"/>
    </xf>
    <xf numFmtId="2" fontId="159" fillId="0" borderId="23" xfId="0" applyNumberFormat="1" applyFont="1" applyBorder="1" applyAlignment="1">
      <alignment horizontal="right"/>
    </xf>
    <xf numFmtId="4" fontId="159" fillId="0" borderId="21" xfId="0" applyNumberFormat="1" applyFont="1" applyBorder="1" applyAlignment="1">
      <alignment horizontal="right"/>
    </xf>
    <xf numFmtId="0" fontId="183" fillId="29" borderId="0" xfId="0" applyNumberFormat="1" applyFont="1" applyFill="1" applyBorder="1" applyAlignment="1">
      <alignment horizontal="left" vertical="top"/>
    </xf>
    <xf numFmtId="0" fontId="183" fillId="0" borderId="0" xfId="0" applyNumberFormat="1" applyFont="1" applyAlignment="1">
      <alignment horizontal="left" vertical="top"/>
    </xf>
    <xf numFmtId="0" fontId="183" fillId="0" borderId="0" xfId="0" applyNumberFormat="1" applyFont="1" applyFill="1" applyBorder="1" applyAlignment="1">
      <alignment horizontal="center" vertical="top"/>
    </xf>
    <xf numFmtId="49" fontId="183" fillId="0" borderId="0" xfId="0" applyNumberFormat="1" applyFont="1" applyAlignment="1">
      <alignment horizontal="justify" vertical="top" wrapText="1"/>
    </xf>
    <xf numFmtId="49" fontId="182" fillId="0" borderId="23" xfId="0" applyNumberFormat="1" applyFont="1" applyBorder="1" applyAlignment="1">
      <alignment horizontal="left" vertical="center"/>
    </xf>
    <xf numFmtId="2" fontId="183" fillId="29" borderId="0" xfId="0" applyNumberFormat="1" applyFont="1" applyFill="1" applyBorder="1" applyAlignment="1"/>
    <xf numFmtId="2" fontId="183" fillId="0" borderId="0" xfId="0" applyNumberFormat="1" applyFont="1" applyAlignment="1"/>
    <xf numFmtId="2" fontId="186" fillId="0" borderId="0" xfId="0" applyNumberFormat="1" applyFont="1" applyFill="1" applyBorder="1" applyAlignment="1"/>
    <xf numFmtId="49" fontId="161" fillId="0" borderId="0" xfId="0" applyNumberFormat="1" applyFont="1" applyFill="1" applyBorder="1" applyAlignment="1">
      <alignment horizontal="justify" vertical="center"/>
    </xf>
    <xf numFmtId="2" fontId="159" fillId="0" borderId="23" xfId="0" applyNumberFormat="1" applyFont="1" applyBorder="1" applyAlignment="1"/>
    <xf numFmtId="49" fontId="169" fillId="30" borderId="0" xfId="0" applyNumberFormat="1" applyFont="1" applyFill="1" applyAlignment="1">
      <alignment textRotation="90"/>
    </xf>
    <xf numFmtId="0" fontId="189" fillId="0" borderId="0" xfId="0" applyNumberFormat="1" applyFont="1" applyAlignment="1">
      <alignment horizontal="left" vertical="center"/>
    </xf>
    <xf numFmtId="0" fontId="189" fillId="0" borderId="0" xfId="0" applyNumberFormat="1" applyFont="1" applyAlignment="1">
      <alignment horizontal="justify" vertical="center"/>
    </xf>
    <xf numFmtId="0" fontId="181" fillId="0" borderId="0" xfId="0" applyFont="1" applyAlignment="1">
      <alignment horizontal="center"/>
    </xf>
    <xf numFmtId="0" fontId="159" fillId="0" borderId="0" xfId="0" applyNumberFormat="1" applyFont="1" applyFill="1" applyBorder="1" applyAlignment="1">
      <alignment horizontal="justify" vertical="top" wrapText="1"/>
    </xf>
    <xf numFmtId="2" fontId="159" fillId="0" borderId="0" xfId="0" applyNumberFormat="1" applyFont="1" applyAlignment="1">
      <alignment horizontal="center" vertical="top"/>
    </xf>
    <xf numFmtId="4" fontId="183" fillId="0" borderId="0" xfId="0" applyNumberFormat="1" applyFont="1" applyBorder="1" applyAlignment="1">
      <alignment horizontal="center" vertical="center"/>
    </xf>
    <xf numFmtId="0" fontId="187" fillId="0" borderId="0" xfId="0" applyFont="1" applyBorder="1" applyAlignment="1">
      <alignment horizontal="center" vertical="center"/>
    </xf>
    <xf numFmtId="4" fontId="187" fillId="0" borderId="0" xfId="0" applyNumberFormat="1" applyFont="1" applyBorder="1" applyAlignment="1">
      <alignment horizontal="center" vertical="center"/>
    </xf>
    <xf numFmtId="0" fontId="159" fillId="0" borderId="0" xfId="0" applyFont="1" applyBorder="1" applyAlignment="1">
      <alignment horizontal="center"/>
    </xf>
    <xf numFmtId="0" fontId="170" fillId="26" borderId="23" xfId="0" applyFont="1" applyFill="1" applyBorder="1" applyAlignment="1">
      <alignment horizontal="center" vertical="top"/>
    </xf>
    <xf numFmtId="0" fontId="171" fillId="26" borderId="23" xfId="0" applyFont="1" applyFill="1" applyBorder="1" applyAlignment="1">
      <alignment horizontal="left" vertical="top"/>
    </xf>
    <xf numFmtId="0" fontId="172" fillId="26" borderId="23" xfId="0" applyFont="1" applyFill="1" applyBorder="1" applyAlignment="1">
      <alignment horizontal="center"/>
    </xf>
    <xf numFmtId="4" fontId="172" fillId="26" borderId="23" xfId="0" applyNumberFormat="1" applyFont="1" applyFill="1" applyBorder="1" applyAlignment="1">
      <alignment horizontal="center"/>
    </xf>
    <xf numFmtId="4" fontId="172" fillId="26" borderId="23" xfId="0" applyNumberFormat="1" applyFont="1" applyFill="1" applyBorder="1" applyAlignment="1"/>
    <xf numFmtId="0" fontId="170" fillId="0" borderId="0" xfId="0" applyFont="1" applyAlignment="1">
      <alignment horizontal="center" vertical="top"/>
    </xf>
    <xf numFmtId="0" fontId="171" fillId="0" borderId="0" xfId="0" applyFont="1" applyAlignment="1">
      <alignment horizontal="left" vertical="top"/>
    </xf>
    <xf numFmtId="0" fontId="172" fillId="0" borderId="0" xfId="0" applyFont="1" applyAlignment="1">
      <alignment horizontal="center"/>
    </xf>
    <xf numFmtId="4" fontId="172" fillId="0" borderId="0" xfId="0" applyNumberFormat="1" applyFont="1" applyAlignment="1">
      <alignment horizontal="center"/>
    </xf>
    <xf numFmtId="4" fontId="172" fillId="0" borderId="0" xfId="0" applyNumberFormat="1" applyFont="1" applyAlignment="1"/>
    <xf numFmtId="0" fontId="173" fillId="0" borderId="0" xfId="0" applyFont="1" applyAlignment="1">
      <alignment horizontal="center" vertical="top"/>
    </xf>
    <xf numFmtId="0" fontId="5" fillId="0" borderId="0" xfId="0" applyFont="1" applyAlignment="1">
      <alignment vertical="top" wrapText="1"/>
    </xf>
    <xf numFmtId="0" fontId="5" fillId="0" borderId="0" xfId="0" quotePrefix="1" applyFont="1" applyAlignment="1">
      <alignment vertical="top" wrapText="1"/>
    </xf>
    <xf numFmtId="0" fontId="174" fillId="0" borderId="0" xfId="0" applyFont="1" applyAlignment="1">
      <alignment horizontal="center" wrapText="1"/>
    </xf>
    <xf numFmtId="4" fontId="172" fillId="0" borderId="0" xfId="219" applyNumberFormat="1" applyFont="1" applyBorder="1" applyAlignment="1">
      <alignment horizontal="center"/>
    </xf>
    <xf numFmtId="0" fontId="173" fillId="0" borderId="0" xfId="0" applyFont="1" applyAlignment="1">
      <alignment horizontal="center" vertical="top" wrapText="1"/>
    </xf>
    <xf numFmtId="0" fontId="124" fillId="0" borderId="0" xfId="0" applyFont="1" applyAlignment="1">
      <alignment horizontal="center" wrapText="1"/>
    </xf>
    <xf numFmtId="4" fontId="172" fillId="0" borderId="0" xfId="0" applyNumberFormat="1" applyFont="1" applyAlignment="1">
      <alignment horizontal="right" wrapText="1"/>
    </xf>
    <xf numFmtId="0" fontId="172" fillId="0" borderId="0" xfId="0" applyFont="1" applyAlignment="1">
      <alignment horizontal="left" vertical="center" wrapText="1"/>
    </xf>
    <xf numFmtId="0" fontId="5" fillId="0" borderId="0" xfId="0" applyFont="1" applyAlignment="1">
      <alignment horizontal="center" wrapText="1"/>
    </xf>
    <xf numFmtId="4" fontId="172" fillId="0" borderId="0" xfId="0" applyNumberFormat="1" applyFont="1" applyFill="1" applyAlignment="1">
      <alignment horizontal="right" wrapText="1"/>
    </xf>
    <xf numFmtId="0" fontId="172" fillId="0" borderId="0" xfId="0" applyFont="1" applyAlignment="1">
      <alignment horizontal="left" vertical="top" wrapText="1"/>
    </xf>
    <xf numFmtId="0" fontId="172" fillId="0" borderId="0" xfId="0" applyFont="1" applyAlignment="1">
      <alignment horizontal="center" wrapText="1"/>
    </xf>
    <xf numFmtId="184" fontId="173" fillId="0" borderId="0" xfId="0" applyNumberFormat="1" applyFont="1" applyAlignment="1">
      <alignment horizontal="center" vertical="top" wrapText="1"/>
    </xf>
    <xf numFmtId="0" fontId="174" fillId="0" borderId="0" xfId="0" applyFont="1" applyAlignment="1">
      <alignment horizontal="left" vertical="top" wrapText="1"/>
    </xf>
    <xf numFmtId="0" fontId="174" fillId="0" borderId="0" xfId="0" applyFont="1" applyAlignment="1">
      <alignment horizontal="left" vertical="center" wrapText="1"/>
    </xf>
    <xf numFmtId="0" fontId="172" fillId="0" borderId="0" xfId="219" applyFont="1" applyBorder="1" applyAlignment="1">
      <alignment horizontal="justify"/>
    </xf>
    <xf numFmtId="0" fontId="175" fillId="0" borderId="0" xfId="0" applyFont="1" applyFill="1" applyAlignment="1">
      <alignment horizontal="center" vertical="top" wrapText="1"/>
    </xf>
    <xf numFmtId="0" fontId="5" fillId="0" borderId="0" xfId="0" applyFont="1" applyFill="1" applyAlignment="1">
      <alignment vertical="top" wrapText="1"/>
    </xf>
    <xf numFmtId="0" fontId="172" fillId="0" borderId="0" xfId="0" applyFont="1" applyFill="1" applyAlignment="1">
      <alignment horizontal="center" vertical="center" wrapText="1"/>
    </xf>
    <xf numFmtId="4" fontId="172" fillId="0" borderId="0" xfId="219" applyNumberFormat="1" applyFont="1" applyFill="1" applyBorder="1" applyAlignment="1">
      <alignment horizontal="center"/>
    </xf>
    <xf numFmtId="184" fontId="173" fillId="0" borderId="0" xfId="0" applyNumberFormat="1" applyFont="1" applyFill="1" applyAlignment="1">
      <alignment horizontal="center" vertical="top" wrapText="1"/>
    </xf>
    <xf numFmtId="0" fontId="172" fillId="0" borderId="0" xfId="0" applyFont="1" applyFill="1" applyAlignment="1">
      <alignment horizontal="left" vertical="top" wrapText="1"/>
    </xf>
    <xf numFmtId="0" fontId="172" fillId="0" borderId="0" xfId="0" applyFont="1" applyFill="1" applyAlignment="1">
      <alignment horizontal="center" wrapText="1"/>
    </xf>
    <xf numFmtId="0" fontId="175" fillId="0" borderId="0" xfId="0" applyFont="1" applyAlignment="1">
      <alignment horizontal="center" vertical="top" wrapText="1"/>
    </xf>
    <xf numFmtId="0" fontId="172" fillId="0" borderId="0" xfId="0" applyFont="1" applyAlignment="1">
      <alignment horizontal="center" vertical="center" wrapText="1"/>
    </xf>
    <xf numFmtId="0" fontId="5" fillId="0" borderId="0" xfId="0" applyFont="1" applyAlignment="1">
      <alignment horizontal="left" vertical="top" wrapText="1"/>
    </xf>
    <xf numFmtId="0" fontId="174" fillId="0" borderId="0" xfId="0" applyFont="1" applyAlignment="1">
      <alignment horizontal="center" vertical="center" wrapText="1"/>
    </xf>
    <xf numFmtId="0" fontId="172" fillId="0" borderId="0" xfId="0" applyFont="1" applyAlignment="1">
      <alignment vertical="top" wrapText="1"/>
    </xf>
    <xf numFmtId="0" fontId="174" fillId="0" borderId="0" xfId="0" applyFont="1" applyAlignment="1">
      <alignment horizontal="center"/>
    </xf>
    <xf numFmtId="4" fontId="172" fillId="0" borderId="0" xfId="0" applyNumberFormat="1" applyFont="1" applyAlignment="1">
      <alignment horizontal="center" wrapText="1"/>
    </xf>
    <xf numFmtId="0" fontId="170" fillId="0" borderId="23" xfId="0" applyFont="1" applyFill="1" applyBorder="1" applyAlignment="1">
      <alignment horizontal="center" vertical="center" wrapText="1"/>
    </xf>
    <xf numFmtId="0" fontId="171" fillId="0" borderId="23" xfId="0" applyFont="1" applyFill="1" applyBorder="1" applyAlignment="1">
      <alignment horizontal="left" vertical="center" wrapText="1"/>
    </xf>
    <xf numFmtId="0" fontId="171" fillId="0" borderId="23" xfId="0" applyFont="1" applyFill="1" applyBorder="1" applyAlignment="1">
      <alignment horizontal="center" wrapText="1"/>
    </xf>
    <xf numFmtId="4" fontId="172" fillId="0" borderId="23" xfId="0" applyNumberFormat="1" applyFont="1" applyFill="1" applyBorder="1" applyAlignment="1">
      <alignment horizontal="center" wrapText="1"/>
    </xf>
    <xf numFmtId="4" fontId="172" fillId="0" borderId="23" xfId="0" applyNumberFormat="1" applyFont="1" applyFill="1" applyBorder="1" applyAlignment="1">
      <alignment horizontal="right" wrapText="1"/>
    </xf>
    <xf numFmtId="4" fontId="171" fillId="0" borderId="23" xfId="0" applyNumberFormat="1" applyFont="1" applyFill="1" applyBorder="1" applyAlignment="1"/>
    <xf numFmtId="0" fontId="170" fillId="0" borderId="0" xfId="0" applyFont="1" applyFill="1" applyBorder="1" applyAlignment="1">
      <alignment horizontal="center" vertical="center" wrapText="1"/>
    </xf>
    <xf numFmtId="0" fontId="171" fillId="0" borderId="0" xfId="0" applyFont="1" applyFill="1" applyBorder="1" applyAlignment="1">
      <alignment horizontal="left" vertical="center" wrapText="1"/>
    </xf>
    <xf numFmtId="0" fontId="171" fillId="0" borderId="0" xfId="0" applyFont="1" applyFill="1" applyBorder="1" applyAlignment="1">
      <alignment horizontal="center" wrapText="1"/>
    </xf>
    <xf numFmtId="4" fontId="172" fillId="0" borderId="0" xfId="0" applyNumberFormat="1" applyFont="1" applyFill="1" applyBorder="1" applyAlignment="1">
      <alignment horizontal="center" wrapText="1"/>
    </xf>
    <xf numFmtId="4" fontId="172" fillId="0" borderId="0" xfId="0" applyNumberFormat="1" applyFont="1" applyFill="1" applyBorder="1" applyAlignment="1">
      <alignment horizontal="right" wrapText="1"/>
    </xf>
    <xf numFmtId="4" fontId="171" fillId="0" borderId="0" xfId="0" applyNumberFormat="1" applyFont="1" applyFill="1" applyBorder="1" applyAlignment="1"/>
    <xf numFmtId="0" fontId="172" fillId="0" borderId="0" xfId="219" applyFont="1" applyBorder="1" applyAlignment="1">
      <alignment horizontal="justify" vertical="top"/>
    </xf>
    <xf numFmtId="0" fontId="172" fillId="0" borderId="0" xfId="219" applyFont="1" applyBorder="1" applyAlignment="1">
      <alignment horizontal="center"/>
    </xf>
    <xf numFmtId="0" fontId="190" fillId="0" borderId="0" xfId="0" applyNumberFormat="1" applyFont="1" applyAlignment="1">
      <alignment horizontal="left" vertical="center"/>
    </xf>
    <xf numFmtId="4" fontId="190" fillId="0" borderId="0" xfId="0" applyNumberFormat="1" applyFont="1" applyAlignment="1">
      <alignment horizontal="left" vertical="center"/>
    </xf>
    <xf numFmtId="2" fontId="183" fillId="0" borderId="0" xfId="0" applyNumberFormat="1" applyFont="1" applyAlignment="1">
      <alignment horizontal="center" vertical="center" wrapText="1"/>
    </xf>
    <xf numFmtId="0" fontId="182" fillId="0" borderId="0" xfId="0" applyFont="1" applyBorder="1" applyAlignment="1">
      <alignment horizontal="left"/>
    </xf>
    <xf numFmtId="4" fontId="182" fillId="0" borderId="0" xfId="0" applyNumberFormat="1" applyFont="1" applyBorder="1" applyAlignment="1">
      <alignment horizontal="left"/>
    </xf>
    <xf numFmtId="2" fontId="182" fillId="0" borderId="0" xfId="0" applyNumberFormat="1" applyFont="1" applyAlignment="1">
      <alignment horizontal="right"/>
    </xf>
    <xf numFmtId="4" fontId="182" fillId="0" borderId="0" xfId="0" applyNumberFormat="1" applyFont="1" applyAlignment="1">
      <alignment vertical="top"/>
    </xf>
    <xf numFmtId="0" fontId="187" fillId="0" borderId="0" xfId="0" applyNumberFormat="1" applyFont="1" applyAlignment="1">
      <alignment horizontal="justify" vertical="center"/>
    </xf>
    <xf numFmtId="4" fontId="176" fillId="0" borderId="0" xfId="0" applyNumberFormat="1" applyFont="1" applyAlignment="1">
      <alignment vertical="center" wrapText="1"/>
    </xf>
    <xf numFmtId="0" fontId="183" fillId="0" borderId="0" xfId="0" applyNumberFormat="1" applyFont="1" applyAlignment="1">
      <alignment horizontal="justify" vertical="top" wrapText="1"/>
    </xf>
    <xf numFmtId="0" fontId="183" fillId="0" borderId="0" xfId="0" applyNumberFormat="1" applyFont="1" applyFill="1" applyBorder="1" applyAlignment="1">
      <alignment horizontal="justify" vertical="top" wrapText="1"/>
    </xf>
    <xf numFmtId="0" fontId="182" fillId="0" borderId="22" xfId="0" applyNumberFormat="1" applyFont="1" applyBorder="1" applyAlignment="1">
      <alignment horizontal="center" vertical="top"/>
    </xf>
    <xf numFmtId="0" fontId="182" fillId="0" borderId="23" xfId="0" applyNumberFormat="1" applyFont="1" applyBorder="1" applyAlignment="1">
      <alignment horizontal="left" vertical="top"/>
    </xf>
    <xf numFmtId="0" fontId="183" fillId="0" borderId="23" xfId="0" applyFont="1" applyBorder="1" applyAlignment="1">
      <alignment horizontal="center"/>
    </xf>
    <xf numFmtId="4" fontId="183" fillId="0" borderId="23" xfId="0" applyNumberFormat="1" applyFont="1" applyBorder="1" applyAlignment="1">
      <alignment horizontal="right"/>
    </xf>
    <xf numFmtId="2" fontId="183" fillId="0" borderId="23" xfId="0" applyNumberFormat="1" applyFont="1" applyBorder="1" applyAlignment="1">
      <alignment horizontal="right"/>
    </xf>
    <xf numFmtId="4" fontId="183" fillId="0" borderId="21" xfId="0" applyNumberFormat="1" applyFont="1" applyBorder="1" applyAlignment="1">
      <alignment horizontal="right"/>
    </xf>
    <xf numFmtId="0" fontId="159" fillId="0" borderId="0" xfId="0" applyNumberFormat="1" applyFont="1" applyFill="1" applyBorder="1" applyAlignment="1">
      <alignment horizontal="left" vertical="top" wrapText="1"/>
    </xf>
    <xf numFmtId="0" fontId="183" fillId="0" borderId="0" xfId="0" applyFont="1" applyAlignment="1">
      <alignment horizontal="center" vertical="top"/>
    </xf>
    <xf numFmtId="0" fontId="177" fillId="0" borderId="0" xfId="0" applyNumberFormat="1" applyFont="1" applyAlignment="1">
      <alignment horizontal="justify" vertical="top" wrapText="1"/>
    </xf>
    <xf numFmtId="0" fontId="159" fillId="0" borderId="0" xfId="0" applyFont="1" applyAlignment="1">
      <alignment horizontal="center" vertical="top"/>
    </xf>
    <xf numFmtId="0" fontId="0" fillId="30" borderId="0" xfId="0" applyFill="1"/>
    <xf numFmtId="4" fontId="182" fillId="0" borderId="0" xfId="0" applyNumberFormat="1" applyFont="1" applyAlignment="1">
      <alignment horizontal="left"/>
    </xf>
    <xf numFmtId="0" fontId="189" fillId="0" borderId="0" xfId="0" applyFont="1" applyBorder="1" applyAlignment="1">
      <alignment horizontal="left"/>
    </xf>
    <xf numFmtId="2" fontId="189" fillId="0" borderId="0" xfId="0" applyNumberFormat="1" applyFont="1" applyAlignment="1">
      <alignment horizontal="right"/>
    </xf>
    <xf numFmtId="4" fontId="189" fillId="0" borderId="0" xfId="0" applyNumberFormat="1" applyFont="1" applyAlignment="1">
      <alignment vertical="top"/>
    </xf>
    <xf numFmtId="0" fontId="191" fillId="0" borderId="0" xfId="265" applyFont="1" applyFill="1"/>
    <xf numFmtId="0" fontId="112" fillId="0" borderId="0" xfId="0" applyFont="1" applyAlignment="1">
      <alignment vertical="top" wrapText="1"/>
    </xf>
    <xf numFmtId="49" fontId="111" fillId="0" borderId="0" xfId="0" applyNumberFormat="1" applyFont="1" applyAlignment="1">
      <alignment horizontal="left" vertical="top"/>
    </xf>
    <xf numFmtId="0" fontId="113" fillId="0" borderId="0" xfId="262" applyFont="1" applyBorder="1" applyAlignment="1">
      <alignment horizontal="left" vertical="top" wrapText="1"/>
    </xf>
    <xf numFmtId="2" fontId="82" fillId="0" borderId="0" xfId="262" applyNumberFormat="1" applyFont="1" applyBorder="1" applyAlignment="1">
      <alignment horizontal="center" vertical="top" wrapText="1"/>
    </xf>
    <xf numFmtId="2" fontId="82" fillId="0" borderId="0" xfId="121" applyNumberFormat="1" applyFont="1" applyBorder="1" applyAlignment="1">
      <alignment horizontal="center" vertical="top" wrapText="1"/>
    </xf>
    <xf numFmtId="0" fontId="82" fillId="0" borderId="0" xfId="262" applyFont="1" applyBorder="1" applyAlignment="1">
      <alignment horizontal="left" vertical="top" wrapText="1"/>
    </xf>
    <xf numFmtId="1" fontId="82" fillId="0" borderId="0" xfId="121" applyNumberFormat="1" applyFont="1" applyBorder="1" applyAlignment="1">
      <alignment horizontal="center" vertical="top" wrapText="1"/>
    </xf>
    <xf numFmtId="49" fontId="12" fillId="0" borderId="0" xfId="0" applyNumberFormat="1" applyFont="1"/>
    <xf numFmtId="0" fontId="12" fillId="0" borderId="0" xfId="0" applyFont="1" applyAlignment="1">
      <alignment horizontal="center"/>
    </xf>
    <xf numFmtId="2" fontId="12" fillId="0" borderId="0" xfId="0" applyNumberFormat="1" applyFont="1" applyAlignment="1">
      <alignment horizontal="center" vertical="center"/>
    </xf>
    <xf numFmtId="4" fontId="12" fillId="0" borderId="0" xfId="0" applyNumberFormat="1" applyFont="1"/>
    <xf numFmtId="4" fontId="84" fillId="0" borderId="18" xfId="0" applyNumberFormat="1" applyFont="1" applyBorder="1" applyAlignment="1">
      <alignment horizontal="center"/>
    </xf>
    <xf numFmtId="4" fontId="84" fillId="0" borderId="25" xfId="0" applyNumberFormat="1" applyFont="1" applyBorder="1"/>
    <xf numFmtId="4" fontId="84" fillId="0" borderId="20" xfId="0" applyNumberFormat="1" applyFont="1" applyBorder="1"/>
    <xf numFmtId="0" fontId="84" fillId="0" borderId="23" xfId="0" applyFont="1" applyBorder="1" applyAlignment="1">
      <alignment horizontal="center"/>
    </xf>
    <xf numFmtId="4" fontId="84" fillId="0" borderId="23" xfId="0" applyNumberFormat="1" applyFont="1" applyBorder="1" applyAlignment="1">
      <alignment horizontal="center"/>
    </xf>
    <xf numFmtId="0" fontId="8" fillId="0" borderId="22" xfId="264" applyFont="1" applyFill="1" applyBorder="1" applyAlignment="1">
      <alignment horizontal="left" vertical="center"/>
    </xf>
    <xf numFmtId="2" fontId="8" fillId="0" borderId="23" xfId="264" applyNumberFormat="1" applyFont="1" applyFill="1" applyBorder="1" applyAlignment="1">
      <alignment vertical="center"/>
    </xf>
    <xf numFmtId="9" fontId="8" fillId="0" borderId="23" xfId="264" applyNumberFormat="1" applyFont="1" applyFill="1" applyBorder="1" applyAlignment="1">
      <alignment vertical="center"/>
    </xf>
    <xf numFmtId="0" fontId="8" fillId="0" borderId="23" xfId="264" applyFont="1" applyFill="1" applyBorder="1" applyAlignment="1">
      <alignment vertical="center"/>
    </xf>
    <xf numFmtId="0" fontId="8" fillId="0" borderId="23" xfId="264" applyFont="1" applyFill="1" applyBorder="1" applyAlignment="1">
      <alignment horizontal="center" vertical="center"/>
    </xf>
    <xf numFmtId="0" fontId="191" fillId="0" borderId="0" xfId="0" applyFont="1"/>
    <xf numFmtId="0" fontId="183" fillId="0" borderId="0" xfId="0" applyFont="1" applyAlignment="1">
      <alignment horizontal="center"/>
    </xf>
    <xf numFmtId="4" fontId="159" fillId="0" borderId="0" xfId="0" applyNumberFormat="1" applyFont="1" applyAlignment="1">
      <alignment horizontal="center"/>
    </xf>
    <xf numFmtId="4" fontId="183" fillId="0" borderId="0" xfId="0" applyNumberFormat="1" applyFont="1" applyAlignment="1">
      <alignment horizontal="center"/>
    </xf>
    <xf numFmtId="0" fontId="0" fillId="0" borderId="0" xfId="0"/>
    <xf numFmtId="0" fontId="40" fillId="0" borderId="0" xfId="264" applyFill="1"/>
    <xf numFmtId="0" fontId="85" fillId="0" borderId="0" xfId="264" applyFont="1" applyFill="1"/>
    <xf numFmtId="0" fontId="24" fillId="0" borderId="0" xfId="0" applyFont="1" applyFill="1" applyAlignment="1">
      <alignment horizontal="center"/>
    </xf>
    <xf numFmtId="2" fontId="24" fillId="0" borderId="0" xfId="0" applyNumberFormat="1" applyFont="1" applyFill="1" applyAlignment="1">
      <alignment horizontal="center" vertical="center"/>
    </xf>
    <xf numFmtId="4" fontId="24" fillId="0" borderId="0" xfId="0" applyNumberFormat="1" applyFont="1" applyFill="1"/>
    <xf numFmtId="0" fontId="7" fillId="0" borderId="0" xfId="0" applyFont="1" applyFill="1"/>
    <xf numFmtId="0" fontId="7" fillId="0" borderId="0" xfId="0" applyFont="1" applyFill="1" applyAlignment="1"/>
    <xf numFmtId="0" fontId="7" fillId="0" borderId="0" xfId="218" applyFont="1" applyFill="1" applyAlignment="1">
      <alignment vertical="top"/>
    </xf>
    <xf numFmtId="4" fontId="5" fillId="0" borderId="0" xfId="0" applyNumberFormat="1" applyFont="1" applyFill="1"/>
    <xf numFmtId="49" fontId="24" fillId="0" borderId="0" xfId="0" applyNumberFormat="1" applyFont="1" applyFill="1" applyAlignment="1"/>
    <xf numFmtId="4" fontId="7" fillId="0" borderId="0" xfId="0" applyNumberFormat="1" applyFont="1" applyFill="1"/>
    <xf numFmtId="49" fontId="24" fillId="0" borderId="0" xfId="0" applyNumberFormat="1" applyFont="1" applyFill="1"/>
    <xf numFmtId="0" fontId="14" fillId="0" borderId="0" xfId="0" applyFont="1" applyFill="1"/>
    <xf numFmtId="49" fontId="183" fillId="0" borderId="0" xfId="0" applyNumberFormat="1" applyFont="1" applyFill="1" applyAlignment="1">
      <alignment horizontal="justify" vertical="top" wrapText="1"/>
    </xf>
    <xf numFmtId="0" fontId="183" fillId="0" borderId="0" xfId="0" applyNumberFormat="1" applyFont="1" applyFill="1" applyAlignment="1">
      <alignment horizontal="justify" vertical="top" wrapText="1"/>
    </xf>
    <xf numFmtId="0" fontId="183" fillId="0" borderId="0" xfId="0" applyFont="1" applyFill="1" applyAlignment="1">
      <alignment horizontal="center"/>
    </xf>
    <xf numFmtId="4" fontId="159" fillId="0" borderId="0" xfId="0" applyNumberFormat="1" applyFont="1" applyFill="1" applyAlignment="1">
      <alignment horizontal="right"/>
    </xf>
    <xf numFmtId="4" fontId="183" fillId="0" borderId="0" xfId="0" applyNumberFormat="1" applyFont="1" applyFill="1" applyAlignment="1">
      <alignment horizontal="right"/>
    </xf>
    <xf numFmtId="0" fontId="183" fillId="0" borderId="0" xfId="0" applyFont="1" applyFill="1" applyAlignment="1">
      <alignment horizontal="center" vertical="top"/>
    </xf>
    <xf numFmtId="0" fontId="159" fillId="0" borderId="0" xfId="0" applyNumberFormat="1" applyFont="1" applyFill="1" applyAlignment="1">
      <alignment horizontal="justify" vertical="top" wrapText="1"/>
    </xf>
    <xf numFmtId="0" fontId="159" fillId="0" borderId="0" xfId="0" applyFont="1" applyFill="1" applyAlignment="1">
      <alignment horizontal="center" vertical="top"/>
    </xf>
    <xf numFmtId="0" fontId="185" fillId="0" borderId="0" xfId="0" applyNumberFormat="1" applyFont="1" applyFill="1" applyAlignment="1">
      <alignment horizontal="justify" vertical="top" wrapText="1"/>
    </xf>
    <xf numFmtId="0" fontId="0" fillId="0" borderId="0" xfId="0"/>
    <xf numFmtId="49" fontId="183" fillId="0" borderId="0" xfId="325" applyNumberFormat="1" applyFont="1" applyAlignment="1">
      <alignment vertical="center" wrapText="1"/>
    </xf>
    <xf numFmtId="49" fontId="188" fillId="0" borderId="0" xfId="325" applyNumberFormat="1" applyFont="1" applyAlignment="1">
      <alignment horizontal="left" vertical="center" wrapText="1"/>
    </xf>
    <xf numFmtId="49" fontId="183" fillId="0" borderId="0" xfId="325" applyNumberFormat="1" applyFont="1" applyAlignment="1">
      <alignment wrapText="1"/>
    </xf>
    <xf numFmtId="49" fontId="183" fillId="0" borderId="0" xfId="325" applyNumberFormat="1" applyFont="1"/>
    <xf numFmtId="0" fontId="183" fillId="0" borderId="0" xfId="325" applyFont="1"/>
    <xf numFmtId="49" fontId="183" fillId="0" borderId="0" xfId="325" applyNumberFormat="1" applyFont="1" applyAlignment="1">
      <alignment vertical="top" wrapText="1"/>
    </xf>
    <xf numFmtId="49" fontId="183" fillId="0" borderId="0" xfId="325" applyNumberFormat="1" applyFont="1" applyAlignment="1">
      <alignment horizontal="left" vertical="center" wrapText="1"/>
    </xf>
    <xf numFmtId="49" fontId="183" fillId="0" borderId="0" xfId="325" applyNumberFormat="1" applyFont="1" applyAlignment="1">
      <alignment horizontal="left" vertical="center"/>
    </xf>
    <xf numFmtId="49" fontId="188" fillId="0" borderId="0" xfId="325" applyNumberFormat="1" applyFont="1" applyAlignment="1">
      <alignment horizontal="left" wrapText="1"/>
    </xf>
    <xf numFmtId="49" fontId="183" fillId="0" borderId="0" xfId="325" applyNumberFormat="1" applyFont="1" applyAlignment="1">
      <alignment horizontal="left" wrapText="1"/>
    </xf>
    <xf numFmtId="49" fontId="183" fillId="0" borderId="0" xfId="325" applyNumberFormat="1" applyFont="1" applyAlignment="1">
      <alignment vertical="center"/>
    </xf>
    <xf numFmtId="49" fontId="183" fillId="0" borderId="0" xfId="325" applyNumberFormat="1" applyFont="1" applyAlignment="1">
      <alignment horizontal="left"/>
    </xf>
    <xf numFmtId="49" fontId="197" fillId="0" borderId="0" xfId="325" applyNumberFormat="1" applyFont="1" applyAlignment="1">
      <alignment vertical="center" wrapText="1"/>
    </xf>
    <xf numFmtId="0" fontId="183" fillId="0" borderId="0" xfId="325" applyFont="1" applyAlignment="1">
      <alignment vertical="center"/>
    </xf>
    <xf numFmtId="0" fontId="183" fillId="0" borderId="0" xfId="325" applyFont="1" applyAlignment="1">
      <alignment horizontal="left"/>
    </xf>
    <xf numFmtId="49" fontId="183" fillId="0" borderId="0" xfId="325" applyNumberFormat="1" applyFont="1" applyBorder="1" applyAlignment="1">
      <alignment vertical="center"/>
    </xf>
    <xf numFmtId="49" fontId="183" fillId="0" borderId="0" xfId="325" applyNumberFormat="1" applyFont="1" applyBorder="1" applyAlignment="1">
      <alignment horizontal="left"/>
    </xf>
    <xf numFmtId="49" fontId="183" fillId="0" borderId="0" xfId="325" applyNumberFormat="1" applyFont="1" applyBorder="1"/>
    <xf numFmtId="0" fontId="181" fillId="0" borderId="0" xfId="325" applyFont="1" applyAlignment="1">
      <alignment horizontal="left"/>
    </xf>
    <xf numFmtId="2" fontId="181" fillId="0" borderId="0" xfId="325" applyNumberFormat="1" applyFont="1" applyAlignment="1">
      <alignment horizontal="left"/>
    </xf>
    <xf numFmtId="2" fontId="181" fillId="0" borderId="0" xfId="325" applyNumberFormat="1" applyFont="1" applyAlignment="1">
      <alignment horizontal="right"/>
    </xf>
    <xf numFmtId="0" fontId="181" fillId="0" borderId="0" xfId="325" applyNumberFormat="1" applyFont="1" applyAlignment="1">
      <alignment horizontal="right"/>
    </xf>
    <xf numFmtId="0" fontId="181" fillId="0" borderId="0" xfId="325" applyFont="1" applyAlignment="1">
      <alignment horizontal="left" vertical="center"/>
    </xf>
    <xf numFmtId="0" fontId="182" fillId="0" borderId="0" xfId="325" applyNumberFormat="1" applyFont="1" applyAlignment="1">
      <alignment horizontal="left" vertical="center"/>
    </xf>
    <xf numFmtId="0" fontId="183" fillId="0" borderId="0" xfId="325" applyNumberFormat="1" applyFont="1" applyAlignment="1">
      <alignment horizontal="justify" vertical="center"/>
    </xf>
    <xf numFmtId="2" fontId="183" fillId="0" borderId="0" xfId="325" applyNumberFormat="1" applyFont="1" applyAlignment="1">
      <alignment horizontal="left"/>
    </xf>
    <xf numFmtId="2" fontId="183" fillId="0" borderId="0" xfId="325" applyNumberFormat="1" applyFont="1" applyAlignment="1">
      <alignment horizontal="right"/>
    </xf>
    <xf numFmtId="0" fontId="183" fillId="0" borderId="0" xfId="325" applyNumberFormat="1" applyFont="1" applyAlignment="1">
      <alignment horizontal="right"/>
    </xf>
    <xf numFmtId="0" fontId="183" fillId="0" borderId="0" xfId="325" applyFont="1" applyAlignment="1">
      <alignment horizontal="left" vertical="center"/>
    </xf>
    <xf numFmtId="0" fontId="183" fillId="0" borderId="0" xfId="325" applyNumberFormat="1" applyFont="1" applyAlignment="1">
      <alignment horizontal="center" vertical="top"/>
    </xf>
    <xf numFmtId="0" fontId="182" fillId="0" borderId="0" xfId="325" applyNumberFormat="1" applyFont="1" applyAlignment="1">
      <alignment horizontal="left" vertical="top"/>
    </xf>
    <xf numFmtId="0" fontId="183" fillId="0" borderId="0" xfId="325" applyFont="1" applyAlignment="1">
      <alignment vertical="top"/>
    </xf>
    <xf numFmtId="0" fontId="183" fillId="0" borderId="0" xfId="325" applyNumberFormat="1" applyFont="1" applyAlignment="1">
      <alignment horizontal="justify" vertical="top"/>
    </xf>
    <xf numFmtId="0" fontId="182" fillId="0" borderId="0" xfId="325" applyFont="1" applyAlignment="1">
      <alignment vertical="top"/>
    </xf>
    <xf numFmtId="0" fontId="182" fillId="0" borderId="0" xfId="325" applyFont="1" applyAlignment="1">
      <alignment horizontal="left"/>
    </xf>
    <xf numFmtId="2" fontId="182" fillId="0" borderId="0" xfId="325" applyNumberFormat="1" applyFont="1" applyAlignment="1">
      <alignment horizontal="left"/>
    </xf>
    <xf numFmtId="49" fontId="183" fillId="0" borderId="0" xfId="325" applyNumberFormat="1" applyFont="1" applyAlignment="1">
      <alignment horizontal="center" vertical="top"/>
    </xf>
    <xf numFmtId="0" fontId="159" fillId="0" borderId="0" xfId="325" applyFont="1" applyAlignment="1">
      <alignment horizontal="center" vertical="top"/>
    </xf>
    <xf numFmtId="0" fontId="183" fillId="0" borderId="0" xfId="325" applyNumberFormat="1" applyFont="1" applyAlignment="1">
      <alignment horizontal="justify" vertical="top" wrapText="1"/>
    </xf>
    <xf numFmtId="0" fontId="194" fillId="0" borderId="0" xfId="325" applyFont="1" applyAlignment="1">
      <alignment horizontal="left"/>
    </xf>
    <xf numFmtId="2" fontId="194" fillId="0" borderId="0" xfId="325" applyNumberFormat="1" applyFont="1" applyAlignment="1">
      <alignment horizontal="left"/>
    </xf>
    <xf numFmtId="2" fontId="194" fillId="0" borderId="0" xfId="325" applyNumberFormat="1" applyFont="1" applyAlignment="1">
      <alignment horizontal="right"/>
    </xf>
    <xf numFmtId="0" fontId="194" fillId="0" borderId="0" xfId="325" applyFont="1" applyAlignment="1">
      <alignment vertical="top"/>
    </xf>
    <xf numFmtId="0" fontId="198" fillId="0" borderId="0" xfId="325" applyFont="1" applyAlignment="1">
      <alignment vertical="top"/>
    </xf>
    <xf numFmtId="0" fontId="198" fillId="0" borderId="0" xfId="325" applyFont="1" applyAlignment="1">
      <alignment horizontal="left"/>
    </xf>
    <xf numFmtId="49" fontId="194" fillId="0" borderId="0" xfId="325" applyNumberFormat="1" applyFont="1" applyAlignment="1">
      <alignment horizontal="center" vertical="top"/>
    </xf>
    <xf numFmtId="2" fontId="198" fillId="0" borderId="0" xfId="325" applyNumberFormat="1" applyFont="1" applyAlignment="1">
      <alignment horizontal="left"/>
    </xf>
    <xf numFmtId="0" fontId="163" fillId="0" borderId="0" xfId="325" applyNumberFormat="1" applyFont="1" applyAlignment="1">
      <alignment horizontal="left" vertical="center"/>
    </xf>
    <xf numFmtId="0" fontId="163" fillId="0" borderId="0" xfId="325" applyNumberFormat="1" applyFont="1" applyAlignment="1">
      <alignment horizontal="justify" vertical="center"/>
    </xf>
    <xf numFmtId="0" fontId="164" fillId="0" borderId="0" xfId="325" applyFont="1" applyAlignment="1">
      <alignment horizontal="center"/>
    </xf>
    <xf numFmtId="2" fontId="164" fillId="0" borderId="0" xfId="325" applyNumberFormat="1" applyFont="1" applyAlignment="1">
      <alignment horizontal="right"/>
    </xf>
    <xf numFmtId="0" fontId="164" fillId="0" borderId="0" xfId="325" applyFont="1" applyAlignment="1">
      <alignment horizontal="left" vertical="center"/>
    </xf>
    <xf numFmtId="0" fontId="162" fillId="0" borderId="0" xfId="325" applyNumberFormat="1" applyFont="1" applyAlignment="1">
      <alignment horizontal="left" vertical="center"/>
    </xf>
    <xf numFmtId="0" fontId="159" fillId="0" borderId="0" xfId="325" applyNumberFormat="1" applyFont="1" applyAlignment="1">
      <alignment horizontal="justify" vertical="center"/>
    </xf>
    <xf numFmtId="0" fontId="159" fillId="0" borderId="0" xfId="325" applyFont="1" applyAlignment="1">
      <alignment horizontal="center"/>
    </xf>
    <xf numFmtId="2" fontId="159" fillId="0" borderId="0" xfId="325" applyNumberFormat="1" applyFont="1" applyAlignment="1">
      <alignment horizontal="right"/>
    </xf>
    <xf numFmtId="0" fontId="159" fillId="0" borderId="0" xfId="325" applyFont="1" applyAlignment="1">
      <alignment horizontal="left" vertical="center"/>
    </xf>
    <xf numFmtId="0" fontId="159" fillId="29" borderId="0" xfId="325" applyNumberFormat="1" applyFont="1" applyFill="1" applyBorder="1" applyAlignment="1">
      <alignment horizontal="left" vertical="center"/>
    </xf>
    <xf numFmtId="0" fontId="159" fillId="29" borderId="0" xfId="325" applyNumberFormat="1" applyFont="1" applyFill="1" applyBorder="1" applyAlignment="1">
      <alignment horizontal="justify" vertical="center"/>
    </xf>
    <xf numFmtId="0" fontId="159" fillId="29" borderId="0" xfId="325" applyFont="1" applyFill="1" applyBorder="1" applyAlignment="1">
      <alignment horizontal="center"/>
    </xf>
    <xf numFmtId="2" fontId="159" fillId="29" borderId="0" xfId="325" applyNumberFormat="1" applyFont="1" applyFill="1" applyBorder="1" applyAlignment="1">
      <alignment horizontal="right"/>
    </xf>
    <xf numFmtId="0" fontId="160" fillId="0" borderId="0" xfId="325" applyNumberFormat="1" applyFont="1" applyAlignment="1">
      <alignment horizontal="left" vertical="center"/>
    </xf>
    <xf numFmtId="0" fontId="161" fillId="0" borderId="9" xfId="325" applyNumberFormat="1" applyFont="1" applyFill="1" applyBorder="1" applyAlignment="1">
      <alignment horizontal="center" vertical="center"/>
    </xf>
    <xf numFmtId="0" fontId="161" fillId="0" borderId="9" xfId="325" applyFont="1" applyFill="1" applyBorder="1" applyAlignment="1">
      <alignment horizontal="center" vertical="center"/>
    </xf>
    <xf numFmtId="2" fontId="161" fillId="0" borderId="9" xfId="325" applyNumberFormat="1" applyFont="1" applyFill="1" applyBorder="1" applyAlignment="1">
      <alignment horizontal="center" vertical="center"/>
    </xf>
    <xf numFmtId="0" fontId="166" fillId="0" borderId="9" xfId="325" applyFont="1" applyBorder="1" applyAlignment="1">
      <alignment horizontal="center" vertical="center"/>
    </xf>
    <xf numFmtId="0" fontId="161" fillId="0" borderId="0" xfId="325" applyNumberFormat="1" applyFont="1" applyFill="1" applyBorder="1" applyAlignment="1">
      <alignment horizontal="center" vertical="top"/>
    </xf>
    <xf numFmtId="0" fontId="161" fillId="0" borderId="0" xfId="325" applyNumberFormat="1" applyFont="1" applyFill="1" applyBorder="1" applyAlignment="1">
      <alignment horizontal="justify" vertical="center"/>
    </xf>
    <xf numFmtId="0" fontId="161" fillId="0" borderId="0" xfId="325" applyFont="1" applyFill="1" applyBorder="1" applyAlignment="1">
      <alignment horizontal="center" vertical="center"/>
    </xf>
    <xf numFmtId="2" fontId="161" fillId="0" borderId="0" xfId="325" applyNumberFormat="1" applyFont="1" applyFill="1" applyBorder="1" applyAlignment="1">
      <alignment horizontal="right"/>
    </xf>
    <xf numFmtId="2" fontId="161" fillId="0" borderId="0" xfId="325" applyNumberFormat="1" applyFont="1" applyFill="1" applyBorder="1" applyAlignment="1">
      <alignment horizontal="center"/>
    </xf>
    <xf numFmtId="2" fontId="161" fillId="0" borderId="0" xfId="325" applyNumberFormat="1" applyFont="1" applyFill="1" applyBorder="1" applyAlignment="1">
      <alignment horizontal="center" vertical="center"/>
    </xf>
    <xf numFmtId="0" fontId="166" fillId="0" borderId="0" xfId="325" applyFont="1" applyBorder="1" applyAlignment="1">
      <alignment horizontal="center" vertical="center"/>
    </xf>
    <xf numFmtId="0" fontId="159" fillId="0" borderId="0" xfId="325" applyNumberFormat="1" applyFont="1" applyAlignment="1">
      <alignment horizontal="justify" vertical="top"/>
    </xf>
    <xf numFmtId="0" fontId="159" fillId="0" borderId="0" xfId="325" applyFont="1" applyAlignment="1">
      <alignment vertical="top"/>
    </xf>
    <xf numFmtId="0" fontId="159" fillId="0" borderId="0" xfId="325" applyNumberFormat="1" applyFont="1" applyAlignment="1">
      <alignment horizontal="justify" vertical="top" wrapText="1"/>
    </xf>
    <xf numFmtId="0" fontId="162" fillId="0" borderId="22" xfId="325" applyNumberFormat="1" applyFont="1" applyBorder="1" applyAlignment="1">
      <alignment horizontal="center" vertical="center"/>
    </xf>
    <xf numFmtId="0" fontId="162" fillId="0" borderId="23" xfId="325" applyNumberFormat="1" applyFont="1" applyBorder="1" applyAlignment="1">
      <alignment horizontal="justify" vertical="center"/>
    </xf>
    <xf numFmtId="0" fontId="159" fillId="0" borderId="23" xfId="325" applyFont="1" applyBorder="1" applyAlignment="1">
      <alignment horizontal="center" vertical="center"/>
    </xf>
    <xf numFmtId="2" fontId="159" fillId="0" borderId="23" xfId="325" applyNumberFormat="1" applyFont="1" applyBorder="1" applyAlignment="1">
      <alignment horizontal="right" vertical="center"/>
    </xf>
    <xf numFmtId="2" fontId="159" fillId="0" borderId="21" xfId="325" applyNumberFormat="1" applyFont="1" applyBorder="1" applyAlignment="1">
      <alignment horizontal="right" vertical="center"/>
    </xf>
    <xf numFmtId="0" fontId="159" fillId="0" borderId="23" xfId="325" applyFont="1" applyBorder="1" applyAlignment="1">
      <alignment vertical="center"/>
    </xf>
    <xf numFmtId="0" fontId="183" fillId="0" borderId="0" xfId="325" applyFont="1" applyAlignment="1">
      <alignment horizontal="center"/>
    </xf>
    <xf numFmtId="0" fontId="183" fillId="29" borderId="0" xfId="325" applyNumberFormat="1" applyFont="1" applyFill="1" applyBorder="1" applyAlignment="1">
      <alignment horizontal="left" vertical="center"/>
    </xf>
    <xf numFmtId="0" fontId="183" fillId="29" borderId="0" xfId="325" applyNumberFormat="1" applyFont="1" applyFill="1" applyBorder="1" applyAlignment="1">
      <alignment horizontal="justify" vertical="center"/>
    </xf>
    <xf numFmtId="0" fontId="183" fillId="29" borderId="0" xfId="325" applyFont="1" applyFill="1" applyBorder="1" applyAlignment="1">
      <alignment horizontal="center"/>
    </xf>
    <xf numFmtId="2" fontId="183" fillId="29" borderId="0" xfId="325" applyNumberFormat="1" applyFont="1" applyFill="1" applyBorder="1" applyAlignment="1">
      <alignment horizontal="right"/>
    </xf>
    <xf numFmtId="0" fontId="183" fillId="0" borderId="0" xfId="325" applyNumberFormat="1" applyFont="1" applyAlignment="1">
      <alignment horizontal="left" vertical="center"/>
    </xf>
    <xf numFmtId="0" fontId="186" fillId="0" borderId="9" xfId="325" applyNumberFormat="1" applyFont="1" applyFill="1" applyBorder="1" applyAlignment="1">
      <alignment horizontal="center" vertical="center"/>
    </xf>
    <xf numFmtId="0" fontId="186" fillId="0" borderId="9" xfId="325" applyFont="1" applyFill="1" applyBorder="1" applyAlignment="1">
      <alignment horizontal="center" vertical="center"/>
    </xf>
    <xf numFmtId="2" fontId="186" fillId="0" borderId="9" xfId="325" applyNumberFormat="1" applyFont="1" applyFill="1" applyBorder="1" applyAlignment="1">
      <alignment horizontal="center" vertical="center"/>
    </xf>
    <xf numFmtId="0" fontId="194" fillId="0" borderId="9" xfId="325" applyFont="1" applyBorder="1" applyAlignment="1">
      <alignment horizontal="center" vertical="center"/>
    </xf>
    <xf numFmtId="0" fontId="186" fillId="0" borderId="0" xfId="325" applyNumberFormat="1" applyFont="1" applyFill="1" applyBorder="1" applyAlignment="1">
      <alignment horizontal="center" vertical="top"/>
    </xf>
    <xf numFmtId="0" fontId="186" fillId="0" borderId="0" xfId="325" applyNumberFormat="1" applyFont="1" applyFill="1" applyBorder="1" applyAlignment="1">
      <alignment horizontal="justify" vertical="center"/>
    </xf>
    <xf numFmtId="0" fontId="186" fillId="0" borderId="0" xfId="325" applyFont="1" applyFill="1" applyBorder="1" applyAlignment="1">
      <alignment horizontal="center" vertical="center"/>
    </xf>
    <xf numFmtId="2" fontId="186" fillId="0" borderId="0" xfId="325" applyNumberFormat="1" applyFont="1" applyFill="1" applyBorder="1" applyAlignment="1">
      <alignment horizontal="right"/>
    </xf>
    <xf numFmtId="2" fontId="186" fillId="0" borderId="0" xfId="325" applyNumberFormat="1" applyFont="1" applyFill="1" applyBorder="1" applyAlignment="1">
      <alignment horizontal="center"/>
    </xf>
    <xf numFmtId="2" fontId="186" fillId="0" borderId="0" xfId="325" applyNumberFormat="1" applyFont="1" applyFill="1" applyBorder="1" applyAlignment="1">
      <alignment horizontal="center" vertical="center"/>
    </xf>
    <xf numFmtId="0" fontId="194" fillId="0" borderId="0" xfId="325" applyFont="1" applyBorder="1" applyAlignment="1">
      <alignment horizontal="center" vertical="center"/>
    </xf>
    <xf numFmtId="0" fontId="187" fillId="0" borderId="0" xfId="325" applyNumberFormat="1" applyFont="1" applyAlignment="1">
      <alignment horizontal="justify" vertical="top" wrapText="1"/>
    </xf>
    <xf numFmtId="0" fontId="187" fillId="0" borderId="0" xfId="325" applyFont="1" applyAlignment="1">
      <alignment horizontal="center"/>
    </xf>
    <xf numFmtId="2" fontId="187" fillId="0" borderId="0" xfId="325" applyNumberFormat="1" applyFont="1" applyAlignment="1">
      <alignment horizontal="right"/>
    </xf>
    <xf numFmtId="0" fontId="187" fillId="0" borderId="0" xfId="325" applyFont="1" applyAlignment="1">
      <alignment vertical="top"/>
    </xf>
    <xf numFmtId="0" fontId="182" fillId="0" borderId="22" xfId="325" applyNumberFormat="1" applyFont="1" applyBorder="1" applyAlignment="1">
      <alignment horizontal="center" vertical="center"/>
    </xf>
    <xf numFmtId="0" fontId="182" fillId="0" borderId="23" xfId="325" applyNumberFormat="1" applyFont="1" applyBorder="1" applyAlignment="1">
      <alignment horizontal="justify" vertical="center"/>
    </xf>
    <xf numFmtId="0" fontId="183" fillId="0" borderId="23" xfId="325" applyFont="1" applyBorder="1" applyAlignment="1">
      <alignment horizontal="center" vertical="center"/>
    </xf>
    <xf numFmtId="2" fontId="183" fillId="0" borderId="23" xfId="325" applyNumberFormat="1" applyFont="1" applyBorder="1" applyAlignment="1">
      <alignment horizontal="right" vertical="center"/>
    </xf>
    <xf numFmtId="2" fontId="183" fillId="0" borderId="21" xfId="325" applyNumberFormat="1" applyFont="1" applyBorder="1" applyAlignment="1">
      <alignment horizontal="right" vertical="center"/>
    </xf>
    <xf numFmtId="0" fontId="183" fillId="0" borderId="23" xfId="325" applyFont="1" applyBorder="1" applyAlignment="1">
      <alignment vertical="center"/>
    </xf>
    <xf numFmtId="49" fontId="183" fillId="29" borderId="0" xfId="325" applyNumberFormat="1" applyFont="1" applyFill="1" applyBorder="1" applyAlignment="1">
      <alignment horizontal="justify" vertical="center"/>
    </xf>
    <xf numFmtId="49" fontId="183" fillId="0" borderId="0" xfId="325" applyNumberFormat="1" applyFont="1" applyAlignment="1">
      <alignment horizontal="justify" vertical="center"/>
    </xf>
    <xf numFmtId="49" fontId="186" fillId="0" borderId="9" xfId="325" applyNumberFormat="1" applyFont="1" applyFill="1" applyBorder="1" applyAlignment="1">
      <alignment horizontal="center" vertical="center"/>
    </xf>
    <xf numFmtId="49" fontId="186" fillId="0" borderId="0" xfId="325" applyNumberFormat="1" applyFont="1" applyFill="1" applyBorder="1" applyAlignment="1">
      <alignment horizontal="justify" vertical="center"/>
    </xf>
    <xf numFmtId="0" fontId="186" fillId="0" borderId="0" xfId="325" applyFont="1" applyFill="1" applyBorder="1" applyAlignment="1">
      <alignment horizontal="center"/>
    </xf>
    <xf numFmtId="49" fontId="183" fillId="0" borderId="0" xfId="325" applyNumberFormat="1" applyFont="1" applyFill="1" applyBorder="1" applyAlignment="1">
      <alignment horizontal="justify" vertical="top" wrapText="1"/>
    </xf>
    <xf numFmtId="2" fontId="159" fillId="0" borderId="0" xfId="325" applyNumberFormat="1" applyFont="1" applyFill="1" applyBorder="1" applyAlignment="1">
      <alignment horizontal="right"/>
    </xf>
    <xf numFmtId="49" fontId="183" fillId="0" borderId="0" xfId="325" applyNumberFormat="1" applyFont="1" applyAlignment="1">
      <alignment horizontal="justify" vertical="top"/>
    </xf>
    <xf numFmtId="49" fontId="159" fillId="0" borderId="0" xfId="325" applyNumberFormat="1" applyFont="1" applyAlignment="1">
      <alignment horizontal="justify" vertical="top" wrapText="1"/>
    </xf>
    <xf numFmtId="49" fontId="187" fillId="0" borderId="0" xfId="325" applyNumberFormat="1" applyFont="1" applyAlignment="1">
      <alignment horizontal="justify" vertical="top" wrapText="1"/>
    </xf>
    <xf numFmtId="49" fontId="159" fillId="0" borderId="0" xfId="325" applyNumberFormat="1" applyFont="1" applyAlignment="1">
      <alignment horizontal="justify" vertical="top"/>
    </xf>
    <xf numFmtId="49" fontId="187" fillId="0" borderId="0" xfId="325" applyNumberFormat="1" applyFont="1" applyAlignment="1">
      <alignment horizontal="justify" vertical="top"/>
    </xf>
    <xf numFmtId="0" fontId="188" fillId="0" borderId="0" xfId="325" applyFont="1" applyAlignment="1">
      <alignment vertical="top" wrapText="1"/>
    </xf>
    <xf numFmtId="49" fontId="162" fillId="0" borderId="23" xfId="325" applyNumberFormat="1" applyFont="1" applyBorder="1" applyAlignment="1">
      <alignment horizontal="left" vertical="center"/>
    </xf>
    <xf numFmtId="0" fontId="159" fillId="0" borderId="23" xfId="325" applyFont="1" applyBorder="1" applyAlignment="1">
      <alignment horizontal="center"/>
    </xf>
    <xf numFmtId="2" fontId="159" fillId="0" borderId="23" xfId="325" applyNumberFormat="1" applyFont="1" applyBorder="1" applyAlignment="1">
      <alignment horizontal="right"/>
    </xf>
    <xf numFmtId="2" fontId="159" fillId="0" borderId="21" xfId="325" applyNumberFormat="1" applyFont="1" applyBorder="1" applyAlignment="1">
      <alignment horizontal="right"/>
    </xf>
    <xf numFmtId="0" fontId="183" fillId="29" borderId="0" xfId="325" applyNumberFormat="1" applyFont="1" applyFill="1" applyBorder="1" applyAlignment="1">
      <alignment horizontal="left" vertical="top"/>
    </xf>
    <xf numFmtId="0" fontId="183" fillId="0" borderId="0" xfId="325" applyNumberFormat="1" applyFont="1" applyAlignment="1">
      <alignment horizontal="left" vertical="top"/>
    </xf>
    <xf numFmtId="0" fontId="187" fillId="0" borderId="0" xfId="325" applyFont="1" applyAlignment="1">
      <alignment horizontal="left" vertical="center"/>
    </xf>
    <xf numFmtId="0" fontId="183" fillId="0" borderId="0" xfId="325" applyNumberFormat="1" applyFont="1" applyFill="1" applyBorder="1" applyAlignment="1">
      <alignment horizontal="center" vertical="top"/>
    </xf>
    <xf numFmtId="49" fontId="183" fillId="0" borderId="0" xfId="325" applyNumberFormat="1" applyFont="1" applyAlignment="1">
      <alignment horizontal="justify" vertical="top" wrapText="1"/>
    </xf>
    <xf numFmtId="49" fontId="182" fillId="0" borderId="23" xfId="325" applyNumberFormat="1" applyFont="1" applyBorder="1" applyAlignment="1">
      <alignment horizontal="left" vertical="center"/>
    </xf>
    <xf numFmtId="49" fontId="161" fillId="0" borderId="0" xfId="325" applyNumberFormat="1" applyFont="1" applyFill="1" applyBorder="1" applyAlignment="1">
      <alignment horizontal="justify" vertical="center"/>
    </xf>
    <xf numFmtId="0" fontId="159" fillId="0" borderId="0" xfId="325" applyFont="1" applyAlignment="1">
      <alignment vertical="center"/>
    </xf>
    <xf numFmtId="0" fontId="159" fillId="0" borderId="0" xfId="325" applyNumberFormat="1" applyFont="1" applyAlignment="1">
      <alignment horizontal="center" vertical="top"/>
    </xf>
    <xf numFmtId="0" fontId="183" fillId="0" borderId="0" xfId="325" applyFont="1" applyBorder="1" applyAlignment="1">
      <alignment horizontal="center" vertical="center"/>
    </xf>
    <xf numFmtId="49" fontId="183" fillId="0" borderId="0" xfId="325" applyNumberFormat="1" applyFont="1" applyFill="1" applyBorder="1" applyAlignment="1">
      <alignment horizontal="justify" vertical="center" wrapText="1"/>
    </xf>
    <xf numFmtId="0" fontId="159" fillId="0" borderId="0" xfId="325" applyFont="1" applyFill="1" applyBorder="1" applyAlignment="1">
      <alignment horizontal="center" vertical="center"/>
    </xf>
    <xf numFmtId="0" fontId="159" fillId="0" borderId="0" xfId="325" applyFont="1" applyFill="1" applyBorder="1" applyAlignment="1">
      <alignment horizontal="center"/>
    </xf>
    <xf numFmtId="0" fontId="188" fillId="0" borderId="0" xfId="325" applyFont="1"/>
    <xf numFmtId="0" fontId="189" fillId="0" borderId="0" xfId="325" applyNumberFormat="1" applyFont="1" applyAlignment="1">
      <alignment horizontal="left" vertical="center"/>
    </xf>
    <xf numFmtId="0" fontId="189" fillId="0" borderId="0" xfId="325" applyNumberFormat="1" applyFont="1" applyAlignment="1">
      <alignment horizontal="justify" vertical="center"/>
    </xf>
    <xf numFmtId="0" fontId="181" fillId="0" borderId="0" xfId="325" applyFont="1" applyAlignment="1">
      <alignment horizontal="center"/>
    </xf>
    <xf numFmtId="0" fontId="159" fillId="0" borderId="0" xfId="325" applyNumberFormat="1" applyFont="1" applyFill="1" applyBorder="1" applyAlignment="1">
      <alignment horizontal="justify" vertical="top" wrapText="1"/>
    </xf>
    <xf numFmtId="0" fontId="159" fillId="0" borderId="0" xfId="325" applyFont="1" applyBorder="1" applyAlignment="1">
      <alignment horizontal="center" vertical="center"/>
    </xf>
    <xf numFmtId="0" fontId="183" fillId="0" borderId="0" xfId="325" applyFont="1" applyBorder="1" applyAlignment="1">
      <alignment horizontal="right"/>
    </xf>
    <xf numFmtId="0" fontId="190" fillId="0" borderId="0" xfId="325" applyNumberFormat="1" applyFont="1" applyAlignment="1">
      <alignment horizontal="left" vertical="center"/>
    </xf>
    <xf numFmtId="0" fontId="182" fillId="0" borderId="0" xfId="325" applyNumberFormat="1" applyFont="1" applyAlignment="1">
      <alignment horizontal="center" vertical="top"/>
    </xf>
    <xf numFmtId="0" fontId="182" fillId="0" borderId="0" xfId="325" applyNumberFormat="1" applyFont="1" applyAlignment="1">
      <alignment horizontal="justify" vertical="top"/>
    </xf>
    <xf numFmtId="2" fontId="182" fillId="0" borderId="0" xfId="325" applyNumberFormat="1" applyFont="1" applyAlignment="1">
      <alignment horizontal="right"/>
    </xf>
    <xf numFmtId="0" fontId="182" fillId="0" borderId="22" xfId="325" applyNumberFormat="1" applyFont="1" applyBorder="1" applyAlignment="1">
      <alignment horizontal="justify" vertical="top"/>
    </xf>
    <xf numFmtId="2" fontId="182" fillId="0" borderId="23" xfId="325" applyNumberFormat="1" applyFont="1" applyBorder="1" applyAlignment="1">
      <alignment vertical="top"/>
    </xf>
    <xf numFmtId="0" fontId="182" fillId="0" borderId="21" xfId="325" applyFont="1" applyBorder="1" applyAlignment="1">
      <alignment vertical="top"/>
    </xf>
    <xf numFmtId="0" fontId="159" fillId="0" borderId="0" xfId="313" applyFont="1" applyAlignment="1">
      <alignment horizontal="center" vertical="top" wrapText="1"/>
    </xf>
    <xf numFmtId="0" fontId="163" fillId="0" borderId="0" xfId="313" applyFont="1" applyAlignment="1">
      <alignment horizontal="center" vertical="top"/>
    </xf>
    <xf numFmtId="177" fontId="159" fillId="0" borderId="0" xfId="313" applyNumberFormat="1" applyFont="1" applyAlignment="1">
      <alignment horizontal="center" vertical="top" wrapText="1"/>
    </xf>
    <xf numFmtId="0" fontId="159" fillId="0" borderId="0" xfId="313" applyFont="1" applyAlignment="1">
      <alignment horizontal="left" vertical="top" wrapText="1"/>
    </xf>
    <xf numFmtId="0" fontId="202" fillId="0" borderId="0" xfId="313" applyFont="1" applyAlignment="1">
      <alignment horizontal="left" vertical="top" wrapText="1"/>
    </xf>
    <xf numFmtId="0" fontId="159" fillId="0" borderId="0" xfId="313" applyFont="1" applyAlignment="1">
      <alignment horizontal="justify" vertical="top" wrapText="1"/>
    </xf>
    <xf numFmtId="0" fontId="159" fillId="0" borderId="0" xfId="313" applyFont="1" applyAlignment="1">
      <alignment horizontal="center" wrapText="1"/>
    </xf>
    <xf numFmtId="177" fontId="159" fillId="0" borderId="0" xfId="313" applyNumberFormat="1" applyFont="1" applyBorder="1" applyAlignment="1">
      <alignment horizontal="center" wrapText="1"/>
    </xf>
    <xf numFmtId="0" fontId="159" fillId="0" borderId="0" xfId="313" applyFont="1" applyAlignment="1">
      <alignment horizontal="center" vertical="top"/>
    </xf>
    <xf numFmtId="0" fontId="159" fillId="0" borderId="0" xfId="313" applyFont="1" applyAlignment="1">
      <alignment vertical="top" wrapText="1"/>
    </xf>
    <xf numFmtId="180" fontId="159" fillId="0" borderId="0" xfId="313" applyNumberFormat="1" applyFont="1" applyAlignment="1">
      <alignment horizontal="center" wrapText="1"/>
    </xf>
    <xf numFmtId="177" fontId="159" fillId="0" borderId="0" xfId="313" applyNumberFormat="1" applyFont="1" applyAlignment="1">
      <alignment horizontal="center" wrapText="1"/>
    </xf>
    <xf numFmtId="49" fontId="159" fillId="0" borderId="0" xfId="313" applyNumberFormat="1" applyFont="1" applyFill="1" applyAlignment="1">
      <alignment horizontal="center" vertical="top" wrapText="1"/>
    </xf>
    <xf numFmtId="0" fontId="159" fillId="0" borderId="0" xfId="313" applyFont="1" applyFill="1" applyAlignment="1">
      <alignment horizontal="left" vertical="top" wrapText="1"/>
    </xf>
    <xf numFmtId="0" fontId="159" fillId="0" borderId="0" xfId="313" applyFont="1" applyFill="1" applyAlignment="1">
      <alignment horizontal="right" wrapText="1"/>
    </xf>
    <xf numFmtId="4" fontId="159" fillId="0" borderId="0" xfId="313" applyNumberFormat="1" applyFont="1" applyFill="1" applyAlignment="1">
      <alignment horizontal="center" wrapText="1"/>
    </xf>
    <xf numFmtId="177" fontId="159" fillId="0" borderId="0" xfId="313" applyNumberFormat="1" applyFont="1" applyFill="1" applyBorder="1" applyAlignment="1">
      <alignment horizontal="center" wrapText="1"/>
    </xf>
    <xf numFmtId="2" fontId="159" fillId="0" borderId="0" xfId="313" applyNumberFormat="1" applyFont="1" applyAlignment="1">
      <alignment horizontal="left" vertical="top" wrapText="1"/>
    </xf>
    <xf numFmtId="3" fontId="159" fillId="0" borderId="0" xfId="118" applyNumberFormat="1" applyFont="1" applyAlignment="1">
      <alignment horizontal="center" wrapText="1"/>
    </xf>
    <xf numFmtId="180" fontId="159" fillId="0" borderId="0" xfId="313" applyNumberFormat="1" applyFont="1" applyAlignment="1">
      <alignment horizontal="center" vertical="top" wrapText="1"/>
    </xf>
    <xf numFmtId="0" fontId="205" fillId="0" borderId="0" xfId="313" applyFont="1" applyAlignment="1">
      <alignment horizontal="left" vertical="top" wrapText="1"/>
    </xf>
    <xf numFmtId="0" fontId="159" fillId="0" borderId="0" xfId="313" applyFont="1"/>
    <xf numFmtId="179" fontId="159" fillId="0" borderId="0" xfId="314" applyNumberFormat="1" applyFont="1" applyAlignment="1">
      <alignment horizontal="center" vertical="top" wrapText="1"/>
    </xf>
    <xf numFmtId="2" fontId="159" fillId="0" borderId="0" xfId="313" applyNumberFormat="1" applyFont="1" applyAlignment="1">
      <alignment horizontal="center" vertical="top" wrapText="1"/>
    </xf>
    <xf numFmtId="0" fontId="159" fillId="0" borderId="0" xfId="313" applyNumberFormat="1" applyFont="1" applyAlignment="1">
      <alignment vertical="top" wrapText="1"/>
    </xf>
    <xf numFmtId="2" fontId="159" fillId="0" borderId="0" xfId="313" applyNumberFormat="1" applyFont="1" applyAlignment="1">
      <alignment horizontal="center" wrapText="1"/>
    </xf>
    <xf numFmtId="183" fontId="159" fillId="0" borderId="0" xfId="118" applyNumberFormat="1" applyFont="1" applyAlignment="1">
      <alignment horizontal="center" wrapText="1"/>
    </xf>
    <xf numFmtId="177" fontId="159" fillId="0" borderId="0" xfId="313" applyNumberFormat="1" applyFont="1" applyAlignment="1">
      <alignment horizontal="center"/>
    </xf>
    <xf numFmtId="49" fontId="159" fillId="0" borderId="0" xfId="313" applyNumberFormat="1" applyFont="1" applyAlignment="1">
      <alignment horizontal="right" vertical="top" wrapText="1"/>
    </xf>
    <xf numFmtId="0" fontId="159" fillId="0" borderId="0" xfId="313" applyFont="1" applyAlignment="1">
      <alignment horizontal="left" vertical="justify" wrapText="1"/>
    </xf>
    <xf numFmtId="4" fontId="159" fillId="0" borderId="0" xfId="313" applyNumberFormat="1" applyFont="1" applyAlignment="1">
      <alignment horizontal="right" vertical="top" wrapText="1"/>
    </xf>
    <xf numFmtId="4" fontId="159" fillId="0" borderId="0" xfId="118" applyNumberFormat="1" applyFont="1" applyAlignment="1">
      <alignment horizontal="right" vertical="top" wrapText="1"/>
    </xf>
    <xf numFmtId="4" fontId="159" fillId="0" borderId="0" xfId="313" applyNumberFormat="1" applyFont="1" applyAlignment="1">
      <alignment horizontal="right" wrapText="1"/>
    </xf>
    <xf numFmtId="1" fontId="159" fillId="0" borderId="0" xfId="118" applyNumberFormat="1" applyFont="1" applyAlignment="1">
      <alignment horizontal="center" vertical="top" wrapText="1"/>
    </xf>
    <xf numFmtId="49" fontId="159" fillId="0" borderId="0" xfId="313" applyNumberFormat="1" applyFont="1" applyAlignment="1">
      <alignment horizontal="center" vertical="top" wrapText="1"/>
    </xf>
    <xf numFmtId="0" fontId="159" fillId="0" borderId="0" xfId="313" applyFont="1" applyAlignment="1">
      <alignment horizontal="center"/>
    </xf>
    <xf numFmtId="4" fontId="159" fillId="0" borderId="0" xfId="313" applyNumberFormat="1" applyFont="1" applyAlignment="1">
      <alignment horizontal="center"/>
    </xf>
    <xf numFmtId="0" fontId="159" fillId="0" borderId="0" xfId="313" applyFont="1" applyAlignment="1">
      <alignment vertical="top"/>
    </xf>
    <xf numFmtId="4" fontId="159" fillId="0" borderId="0" xfId="313" applyNumberFormat="1" applyFont="1" applyAlignment="1">
      <alignment horizontal="center" vertical="top" wrapText="1"/>
    </xf>
    <xf numFmtId="177" fontId="159" fillId="0" borderId="0" xfId="313" applyNumberFormat="1" applyFont="1" applyAlignment="1">
      <alignment horizontal="center" vertical="top"/>
    </xf>
    <xf numFmtId="4" fontId="159" fillId="0" borderId="0" xfId="313" applyNumberFormat="1" applyFont="1" applyAlignment="1">
      <alignment horizontal="center" vertical="top"/>
    </xf>
    <xf numFmtId="177" fontId="166" fillId="0" borderId="0" xfId="313" applyNumberFormat="1" applyFont="1" applyBorder="1" applyAlignment="1">
      <alignment horizontal="center" wrapText="1"/>
    </xf>
    <xf numFmtId="177" fontId="159" fillId="0" borderId="0" xfId="313" applyNumberFormat="1" applyFont="1" applyBorder="1" applyAlignment="1">
      <alignment horizontal="center"/>
    </xf>
    <xf numFmtId="0" fontId="159" fillId="0" borderId="0" xfId="313" applyFont="1" applyFill="1" applyAlignment="1">
      <alignment vertical="top" wrapText="1"/>
    </xf>
    <xf numFmtId="2" fontId="159" fillId="0" borderId="0" xfId="313" applyNumberFormat="1" applyFont="1" applyFill="1" applyAlignment="1">
      <alignment horizontal="center" wrapText="1"/>
    </xf>
    <xf numFmtId="2" fontId="159" fillId="0" borderId="0" xfId="118" applyNumberFormat="1" applyFont="1" applyFill="1" applyAlignment="1">
      <alignment horizontal="center" wrapText="1"/>
    </xf>
    <xf numFmtId="4" fontId="159" fillId="0" borderId="0" xfId="313" applyNumberFormat="1" applyFont="1" applyFill="1" applyBorder="1" applyAlignment="1">
      <alignment horizontal="center" wrapText="1"/>
    </xf>
    <xf numFmtId="1" fontId="159" fillId="0" borderId="0" xfId="118" applyNumberFormat="1" applyFont="1" applyAlignment="1">
      <alignment horizontal="center" wrapText="1"/>
    </xf>
    <xf numFmtId="2" fontId="159" fillId="0" borderId="0" xfId="118" applyNumberFormat="1" applyFont="1" applyAlignment="1">
      <alignment horizontal="center" wrapText="1"/>
    </xf>
    <xf numFmtId="0" fontId="159" fillId="0" borderId="15" xfId="313" applyFont="1" applyBorder="1" applyAlignment="1">
      <alignment horizontal="center" vertical="top" wrapText="1"/>
    </xf>
    <xf numFmtId="0" fontId="159" fillId="0" borderId="15" xfId="313" applyFont="1" applyBorder="1" applyAlignment="1">
      <alignment horizontal="left" vertical="top" wrapText="1"/>
    </xf>
    <xf numFmtId="2" fontId="159" fillId="0" borderId="15" xfId="313" applyNumberFormat="1" applyFont="1" applyBorder="1" applyAlignment="1">
      <alignment horizontal="center" vertical="top" wrapText="1"/>
    </xf>
    <xf numFmtId="2" fontId="159" fillId="0" borderId="15" xfId="118" applyNumberFormat="1" applyFont="1" applyBorder="1" applyAlignment="1">
      <alignment horizontal="center" vertical="top" wrapText="1"/>
    </xf>
    <xf numFmtId="177" fontId="159" fillId="0" borderId="15" xfId="313" applyNumberFormat="1" applyFont="1" applyBorder="1" applyAlignment="1">
      <alignment horizontal="center" vertical="top" wrapText="1"/>
    </xf>
    <xf numFmtId="0" fontId="205" fillId="0" borderId="0" xfId="313" applyFont="1" applyBorder="1" applyAlignment="1">
      <alignment horizontal="right" vertical="top" wrapText="1"/>
    </xf>
    <xf numFmtId="0" fontId="159" fillId="0" borderId="0" xfId="313" applyFont="1" applyBorder="1" applyAlignment="1">
      <alignment horizontal="center" vertical="top" wrapText="1"/>
    </xf>
    <xf numFmtId="177" fontId="159" fillId="0" borderId="0" xfId="313" applyNumberFormat="1" applyFont="1" applyBorder="1" applyAlignment="1">
      <alignment horizontal="center" vertical="top" wrapText="1"/>
    </xf>
    <xf numFmtId="3" fontId="159" fillId="0" borderId="0" xfId="313" applyNumberFormat="1" applyFont="1" applyAlignment="1">
      <alignment horizontal="left" vertical="top" wrapText="1"/>
    </xf>
    <xf numFmtId="0" fontId="159" fillId="0" borderId="0" xfId="313" applyFont="1" applyBorder="1" applyAlignment="1">
      <alignment horizontal="right" vertical="top" wrapText="1"/>
    </xf>
    <xf numFmtId="2" fontId="159" fillId="0" borderId="0" xfId="118" applyNumberFormat="1" applyFont="1" applyAlignment="1">
      <alignment horizontal="center" vertical="top" wrapText="1"/>
    </xf>
    <xf numFmtId="44" fontId="159" fillId="0" borderId="0" xfId="118" applyNumberFormat="1" applyFont="1" applyAlignment="1">
      <alignment horizontal="center" vertical="top" wrapText="1"/>
    </xf>
    <xf numFmtId="0" fontId="207" fillId="0" borderId="0" xfId="313" applyFont="1" applyAlignment="1">
      <alignment horizontal="center" vertical="top" wrapText="1"/>
    </xf>
    <xf numFmtId="0" fontId="208" fillId="0" borderId="0" xfId="313" applyFont="1" applyAlignment="1">
      <alignment horizontal="left" vertical="top" wrapText="1"/>
    </xf>
    <xf numFmtId="0" fontId="168" fillId="0" borderId="0" xfId="313" applyFont="1" applyAlignment="1">
      <alignment horizontal="left" vertical="top" wrapText="1"/>
    </xf>
    <xf numFmtId="0" fontId="168" fillId="0" borderId="0" xfId="313" applyFont="1" applyAlignment="1">
      <alignment horizontal="center" wrapText="1"/>
    </xf>
    <xf numFmtId="1" fontId="168" fillId="0" borderId="0" xfId="118" applyNumberFormat="1" applyFont="1" applyAlignment="1">
      <alignment horizontal="center" vertical="top" wrapText="1"/>
    </xf>
    <xf numFmtId="0" fontId="166" fillId="0" borderId="0" xfId="313" applyFont="1" applyAlignment="1">
      <alignment horizontal="center" vertical="top" wrapText="1"/>
    </xf>
    <xf numFmtId="2" fontId="168" fillId="0" borderId="0" xfId="313" applyNumberFormat="1" applyFont="1" applyAlignment="1">
      <alignment horizontal="center" wrapText="1"/>
    </xf>
    <xf numFmtId="1" fontId="168" fillId="0" borderId="0" xfId="118" applyNumberFormat="1" applyFont="1" applyAlignment="1">
      <alignment horizontal="center" wrapText="1"/>
    </xf>
    <xf numFmtId="4" fontId="159" fillId="0" borderId="0" xfId="118" applyNumberFormat="1" applyFont="1" applyFill="1" applyAlignment="1">
      <alignment horizontal="center" wrapText="1"/>
    </xf>
    <xf numFmtId="2" fontId="159" fillId="0" borderId="0" xfId="313" applyNumberFormat="1" applyFont="1" applyBorder="1" applyAlignment="1">
      <alignment horizontal="center"/>
    </xf>
    <xf numFmtId="3" fontId="159" fillId="0" borderId="0" xfId="313" applyNumberFormat="1" applyFont="1" applyBorder="1" applyAlignment="1">
      <alignment horizontal="center" wrapText="1"/>
    </xf>
    <xf numFmtId="4" fontId="159" fillId="0" borderId="0" xfId="118" applyNumberFormat="1" applyFont="1" applyAlignment="1">
      <alignment horizontal="center" wrapText="1"/>
    </xf>
    <xf numFmtId="4" fontId="159" fillId="0" borderId="0" xfId="313" applyNumberFormat="1" applyFont="1" applyFill="1" applyBorder="1" applyAlignment="1">
      <alignment horizontal="center" vertical="top" wrapText="1"/>
    </xf>
    <xf numFmtId="1" fontId="159" fillId="0" borderId="15" xfId="118" applyNumberFormat="1" applyFont="1" applyBorder="1" applyAlignment="1">
      <alignment horizontal="center" vertical="top" wrapText="1"/>
    </xf>
    <xf numFmtId="0" fontId="205" fillId="0" borderId="0" xfId="313" applyFont="1" applyAlignment="1">
      <alignment horizontal="right" vertical="top" wrapText="1"/>
    </xf>
    <xf numFmtId="1" fontId="159" fillId="0" borderId="0" xfId="313" applyNumberFormat="1" applyFont="1" applyAlignment="1">
      <alignment horizontal="center" vertical="top" wrapText="1"/>
    </xf>
    <xf numFmtId="0" fontId="159" fillId="0" borderId="0" xfId="313" applyFont="1" applyAlignment="1">
      <alignment horizontal="right" vertical="top" wrapText="1"/>
    </xf>
    <xf numFmtId="0" fontId="168" fillId="0" borderId="0" xfId="313" applyFont="1" applyAlignment="1">
      <alignment horizontal="center" vertical="top" wrapText="1"/>
    </xf>
    <xf numFmtId="2" fontId="168" fillId="0" borderId="0" xfId="313" applyNumberFormat="1" applyFont="1" applyAlignment="1">
      <alignment horizontal="left" vertical="top" wrapText="1"/>
    </xf>
    <xf numFmtId="0" fontId="168" fillId="0" borderId="0" xfId="313" applyFont="1" applyAlignment="1">
      <alignment horizontal="center"/>
    </xf>
    <xf numFmtId="177" fontId="166" fillId="0" borderId="0" xfId="313" applyNumberFormat="1" applyFont="1" applyAlignment="1">
      <alignment horizontal="center"/>
    </xf>
    <xf numFmtId="49" fontId="159" fillId="0" borderId="0" xfId="313" applyNumberFormat="1" applyFont="1" applyAlignment="1">
      <alignment horizontal="left" vertical="top" wrapText="1"/>
    </xf>
    <xf numFmtId="49" fontId="159" fillId="0" borderId="0" xfId="313" applyNumberFormat="1" applyFont="1" applyAlignment="1">
      <alignment horizontal="justify" vertical="top" wrapText="1"/>
    </xf>
    <xf numFmtId="49" fontId="168" fillId="0" borderId="0" xfId="313" applyNumberFormat="1" applyFont="1" applyAlignment="1">
      <alignment vertical="top" wrapText="1"/>
    </xf>
    <xf numFmtId="49" fontId="168" fillId="0" borderId="0" xfId="313" applyNumberFormat="1" applyFont="1" applyAlignment="1">
      <alignment horizontal="left" vertical="top" wrapText="1"/>
    </xf>
    <xf numFmtId="2" fontId="159" fillId="0" borderId="0" xfId="313" applyNumberFormat="1" applyFont="1" applyAlignment="1">
      <alignment vertical="top"/>
    </xf>
    <xf numFmtId="177" fontId="166" fillId="0" borderId="0" xfId="313" applyNumberFormat="1" applyFont="1" applyBorder="1" applyAlignment="1">
      <alignment horizontal="center" vertical="top" wrapText="1"/>
    </xf>
    <xf numFmtId="0" fontId="168" fillId="0" borderId="0" xfId="313" applyFont="1" applyAlignment="1">
      <alignment vertical="top" wrapText="1"/>
    </xf>
    <xf numFmtId="0" fontId="159" fillId="0" borderId="0" xfId="313" applyFont="1" applyFill="1" applyAlignment="1">
      <alignment horizontal="center" vertical="top" wrapText="1"/>
    </xf>
    <xf numFmtId="49" fontId="159" fillId="0" borderId="0" xfId="313" applyNumberFormat="1" applyFont="1" applyFill="1" applyAlignment="1">
      <alignment horizontal="left" vertical="top" wrapText="1"/>
    </xf>
    <xf numFmtId="1" fontId="159" fillId="0" borderId="0" xfId="313" applyNumberFormat="1" applyFont="1" applyAlignment="1">
      <alignment horizontal="center" wrapText="1"/>
    </xf>
    <xf numFmtId="49" fontId="166" fillId="0" borderId="0" xfId="313" applyNumberFormat="1" applyFont="1" applyAlignment="1">
      <alignment horizontal="left" vertical="top" wrapText="1"/>
    </xf>
    <xf numFmtId="0" fontId="204" fillId="0" borderId="0" xfId="313" applyFont="1" applyAlignment="1">
      <alignment horizontal="left" vertical="top" wrapText="1"/>
    </xf>
    <xf numFmtId="4" fontId="159" fillId="0" borderId="0" xfId="313" applyNumberFormat="1" applyFont="1" applyAlignment="1">
      <alignment horizontal="center" wrapText="1"/>
    </xf>
    <xf numFmtId="49" fontId="159" fillId="0" borderId="0" xfId="313" applyNumberFormat="1" applyFont="1" applyAlignment="1">
      <alignment vertical="top" wrapText="1"/>
    </xf>
    <xf numFmtId="49" fontId="159" fillId="0" borderId="0" xfId="313" applyNumberFormat="1" applyFont="1" applyAlignment="1">
      <alignment vertical="top"/>
    </xf>
    <xf numFmtId="0" fontId="205" fillId="0" borderId="24" xfId="313" applyFont="1" applyBorder="1" applyAlignment="1">
      <alignment horizontal="left" vertical="top" wrapText="1"/>
    </xf>
    <xf numFmtId="0" fontId="159" fillId="0" borderId="0" xfId="313" applyFont="1" applyAlignment="1">
      <alignment horizontal="right" vertical="top"/>
    </xf>
    <xf numFmtId="3" fontId="159" fillId="0" borderId="0" xfId="313" applyNumberFormat="1" applyFont="1" applyAlignment="1">
      <alignment horizontal="center" vertical="top" wrapText="1"/>
    </xf>
    <xf numFmtId="0" fontId="159" fillId="0" borderId="0" xfId="313" applyFont="1" applyAlignment="1">
      <alignment horizontal="left" vertical="top"/>
    </xf>
    <xf numFmtId="0" fontId="159" fillId="0" borderId="15" xfId="313" applyFont="1" applyBorder="1" applyAlignment="1">
      <alignment vertical="top" wrapText="1"/>
    </xf>
    <xf numFmtId="1" fontId="159" fillId="0" borderId="15" xfId="313" applyNumberFormat="1" applyFont="1" applyBorder="1" applyAlignment="1">
      <alignment horizontal="center"/>
    </xf>
    <xf numFmtId="177" fontId="159" fillId="0" borderId="15" xfId="313" applyNumberFormat="1" applyFont="1" applyBorder="1" applyAlignment="1">
      <alignment horizontal="center" wrapText="1"/>
    </xf>
    <xf numFmtId="1" fontId="159" fillId="0" borderId="0" xfId="313" applyNumberFormat="1" applyFont="1" applyAlignment="1">
      <alignment horizontal="center"/>
    </xf>
    <xf numFmtId="0" fontId="164" fillId="0" borderId="0" xfId="313" applyFont="1" applyAlignment="1">
      <alignment horizontal="right" vertical="top" wrapText="1"/>
    </xf>
    <xf numFmtId="177" fontId="166" fillId="0" borderId="0" xfId="313" applyNumberFormat="1" applyFont="1" applyAlignment="1">
      <alignment horizontal="center" vertical="top" wrapText="1"/>
    </xf>
    <xf numFmtId="0" fontId="211" fillId="0" borderId="0" xfId="313" applyFont="1" applyAlignment="1">
      <alignment horizontal="right" vertical="top" wrapText="1"/>
    </xf>
    <xf numFmtId="0" fontId="205" fillId="0" borderId="0" xfId="313" applyFont="1" applyAlignment="1">
      <alignment vertical="top"/>
    </xf>
    <xf numFmtId="0" fontId="205" fillId="0" borderId="0" xfId="313" applyFont="1" applyBorder="1" applyAlignment="1">
      <alignment vertical="top"/>
    </xf>
    <xf numFmtId="0" fontId="166" fillId="0" borderId="0" xfId="313" applyFont="1" applyBorder="1" applyAlignment="1">
      <alignment horizontal="center" vertical="top" wrapText="1"/>
    </xf>
    <xf numFmtId="0" fontId="166" fillId="0" borderId="15" xfId="313" applyFont="1" applyBorder="1" applyAlignment="1">
      <alignment horizontal="center" vertical="top" wrapText="1"/>
    </xf>
    <xf numFmtId="0" fontId="166" fillId="0" borderId="15" xfId="313" applyFont="1" applyBorder="1" applyAlignment="1">
      <alignment vertical="top"/>
    </xf>
    <xf numFmtId="177" fontId="166" fillId="0" borderId="15" xfId="313" applyNumberFormat="1" applyFont="1" applyBorder="1" applyAlignment="1">
      <alignment horizontal="center" vertical="top" wrapText="1"/>
    </xf>
    <xf numFmtId="0" fontId="159" fillId="0" borderId="0" xfId="313" applyFont="1" applyBorder="1" applyAlignment="1">
      <alignment vertical="top"/>
    </xf>
    <xf numFmtId="0" fontId="159" fillId="0" borderId="15" xfId="313" applyFont="1" applyBorder="1" applyAlignment="1">
      <alignment vertical="top"/>
    </xf>
    <xf numFmtId="177" fontId="166" fillId="0" borderId="23" xfId="313" applyNumberFormat="1" applyFont="1" applyBorder="1" applyAlignment="1">
      <alignment horizontal="center" vertical="top" wrapText="1"/>
    </xf>
    <xf numFmtId="177" fontId="159" fillId="0" borderId="23" xfId="313" applyNumberFormat="1" applyFont="1" applyBorder="1" applyAlignment="1">
      <alignment horizontal="center" vertical="top" wrapText="1"/>
    </xf>
    <xf numFmtId="0" fontId="166" fillId="0" borderId="18" xfId="313" applyFont="1" applyBorder="1" applyAlignment="1">
      <alignment horizontal="center" vertical="top" wrapText="1"/>
    </xf>
    <xf numFmtId="0" fontId="159" fillId="0" borderId="18" xfId="313" applyFont="1" applyBorder="1" applyAlignment="1">
      <alignment vertical="top"/>
    </xf>
    <xf numFmtId="0" fontId="212" fillId="0" borderId="0" xfId="315" applyFont="1" applyFill="1" applyBorder="1" applyAlignment="1">
      <alignment vertical="top"/>
    </xf>
    <xf numFmtId="0" fontId="212" fillId="0" borderId="0" xfId="315" applyFont="1" applyFill="1" applyBorder="1" applyAlignment="1"/>
    <xf numFmtId="0" fontId="212" fillId="0" borderId="0" xfId="315" applyNumberFormat="1" applyFont="1" applyFill="1" applyBorder="1" applyAlignment="1"/>
    <xf numFmtId="0" fontId="213" fillId="0" borderId="0" xfId="315" applyFont="1" applyFill="1" applyBorder="1" applyAlignment="1">
      <alignment vertical="top"/>
    </xf>
    <xf numFmtId="0" fontId="162" fillId="0" borderId="0" xfId="315" applyFont="1" applyFill="1" applyBorder="1" applyAlignment="1">
      <alignment vertical="top"/>
    </xf>
    <xf numFmtId="49" fontId="213" fillId="0" borderId="0" xfId="315" applyNumberFormat="1" applyFont="1" applyFill="1" applyBorder="1" applyAlignment="1">
      <alignment vertical="top"/>
    </xf>
    <xf numFmtId="49" fontId="212" fillId="0" borderId="0" xfId="315" applyNumberFormat="1" applyFont="1" applyFill="1" applyBorder="1" applyAlignment="1">
      <alignment horizontal="left" vertical="top" wrapText="1"/>
    </xf>
    <xf numFmtId="0" fontId="212" fillId="0" borderId="0" xfId="315" applyFont="1" applyFill="1" applyBorder="1" applyAlignment="1">
      <alignment horizontal="justify" vertical="center" wrapText="1"/>
    </xf>
    <xf numFmtId="0" fontId="212" fillId="0" borderId="0" xfId="315" applyFont="1" applyFill="1" applyBorder="1" applyAlignment="1">
      <alignment horizontal="left" vertical="top"/>
    </xf>
    <xf numFmtId="0" fontId="212" fillId="0" borderId="0" xfId="315" applyFont="1" applyFill="1" applyBorder="1" applyAlignment="1">
      <alignment horizontal="right" vertical="top"/>
    </xf>
    <xf numFmtId="0" fontId="213" fillId="0" borderId="0" xfId="315" applyFont="1" applyFill="1" applyBorder="1" applyAlignment="1">
      <alignment horizontal="left"/>
    </xf>
    <xf numFmtId="0" fontId="212" fillId="0" borderId="0" xfId="315" applyFont="1" applyFill="1" applyBorder="1" applyAlignment="1">
      <alignment horizontal="center"/>
    </xf>
    <xf numFmtId="3" fontId="212" fillId="0" borderId="0" xfId="315" applyNumberFormat="1" applyFont="1" applyFill="1" applyBorder="1" applyAlignment="1">
      <alignment horizontal="center"/>
    </xf>
    <xf numFmtId="2" fontId="212" fillId="0" borderId="0" xfId="315" applyNumberFormat="1" applyFont="1" applyFill="1" applyBorder="1" applyAlignment="1"/>
    <xf numFmtId="2" fontId="212" fillId="0" borderId="0" xfId="315" applyNumberFormat="1" applyFont="1" applyFill="1" applyBorder="1" applyAlignment="1">
      <alignment horizontal="right"/>
    </xf>
    <xf numFmtId="49" fontId="212" fillId="0" borderId="19" xfId="315" applyNumberFormat="1" applyFont="1" applyFill="1" applyBorder="1" applyAlignment="1">
      <alignment horizontal="left" vertical="top" wrapText="1"/>
    </xf>
    <xf numFmtId="0" fontId="212" fillId="0" borderId="19" xfId="315" applyFont="1" applyFill="1" applyBorder="1" applyAlignment="1">
      <alignment horizontal="center" vertical="top" wrapText="1"/>
    </xf>
    <xf numFmtId="49" fontId="212" fillId="0" borderId="19" xfId="315" applyNumberFormat="1" applyFont="1" applyFill="1" applyBorder="1" applyAlignment="1">
      <alignment horizontal="center" vertical="center" wrapText="1"/>
    </xf>
    <xf numFmtId="0" fontId="212" fillId="0" borderId="0" xfId="315" applyFont="1" applyFill="1" applyBorder="1" applyAlignment="1">
      <alignment horizontal="left" vertical="top" wrapText="1"/>
    </xf>
    <xf numFmtId="0" fontId="212" fillId="0" borderId="0" xfId="315" applyFont="1" applyFill="1" applyBorder="1" applyAlignment="1">
      <alignment horizontal="center" vertical="top" wrapText="1"/>
    </xf>
    <xf numFmtId="0" fontId="212" fillId="0" borderId="0" xfId="315" applyFont="1" applyFill="1" applyBorder="1" applyAlignment="1">
      <alignment horizontal="justify" vertical="top" wrapText="1"/>
    </xf>
    <xf numFmtId="0" fontId="212" fillId="0" borderId="0" xfId="315" applyFont="1" applyFill="1" applyBorder="1" applyAlignment="1">
      <alignment horizontal="center" wrapText="1"/>
    </xf>
    <xf numFmtId="3" fontId="212" fillId="0" borderId="0" xfId="315" applyNumberFormat="1" applyFont="1" applyFill="1" applyBorder="1" applyAlignment="1">
      <alignment horizontal="center" wrapText="1"/>
    </xf>
    <xf numFmtId="2" fontId="212" fillId="0" borderId="0" xfId="315" applyNumberFormat="1" applyFont="1" applyFill="1" applyBorder="1" applyAlignment="1">
      <alignment wrapText="1"/>
    </xf>
    <xf numFmtId="2" fontId="213" fillId="0" borderId="0" xfId="315" applyNumberFormat="1" applyFont="1" applyFill="1" applyBorder="1" applyAlignment="1">
      <alignment horizontal="right" wrapText="1"/>
    </xf>
    <xf numFmtId="14" fontId="179" fillId="0" borderId="0" xfId="315" applyNumberFormat="1" applyFont="1" applyFill="1" applyAlignment="1">
      <alignment horizontal="left" vertical="top"/>
    </xf>
    <xf numFmtId="0" fontId="166" fillId="0" borderId="0" xfId="315" applyFont="1" applyFill="1" applyAlignment="1">
      <alignment horizontal="right" vertical="top"/>
    </xf>
    <xf numFmtId="0" fontId="179" fillId="0" borderId="0" xfId="315" applyFont="1" applyFill="1" applyAlignment="1">
      <alignment horizontal="left" vertical="top" wrapText="1"/>
    </xf>
    <xf numFmtId="0" fontId="166" fillId="0" borderId="0" xfId="315" applyFont="1" applyFill="1" applyAlignment="1">
      <alignment horizontal="center"/>
    </xf>
    <xf numFmtId="3" fontId="166" fillId="0" borderId="0" xfId="315" applyNumberFormat="1" applyFont="1" applyFill="1" applyAlignment="1">
      <alignment horizontal="center"/>
    </xf>
    <xf numFmtId="2" fontId="166" fillId="0" borderId="0" xfId="315" applyNumberFormat="1" applyFont="1" applyFill="1" applyAlignment="1"/>
    <xf numFmtId="2" fontId="166" fillId="0" borderId="0" xfId="315" applyNumberFormat="1" applyFont="1" applyFill="1" applyBorder="1" applyAlignment="1">
      <alignment horizontal="right"/>
    </xf>
    <xf numFmtId="0" fontId="166" fillId="0" borderId="0" xfId="315" applyFont="1" applyFill="1"/>
    <xf numFmtId="0" fontId="166" fillId="0" borderId="0" xfId="315" applyFont="1" applyFill="1" applyAlignment="1">
      <alignment horizontal="left" vertical="top"/>
    </xf>
    <xf numFmtId="0" fontId="166" fillId="0" borderId="0" xfId="339" applyFont="1" applyFill="1" applyBorder="1" applyAlignment="1">
      <alignment horizontal="left" vertical="top" wrapText="1"/>
    </xf>
    <xf numFmtId="3" fontId="166" fillId="0" borderId="0" xfId="315" applyNumberFormat="1" applyFont="1" applyFill="1" applyBorder="1" applyAlignment="1">
      <alignment horizontal="center" wrapText="1"/>
    </xf>
    <xf numFmtId="0" fontId="166" fillId="0" borderId="0" xfId="315" applyFont="1" applyFill="1" applyBorder="1" applyAlignment="1">
      <alignment vertical="top" wrapText="1"/>
    </xf>
    <xf numFmtId="0" fontId="179" fillId="0" borderId="0" xfId="315" applyFont="1" applyFill="1" applyBorder="1" applyAlignment="1">
      <alignment wrapText="1"/>
    </xf>
    <xf numFmtId="0" fontId="162" fillId="0" borderId="0" xfId="315" applyFont="1" applyFill="1" applyAlignment="1">
      <alignment horizontal="left" vertical="top"/>
    </xf>
    <xf numFmtId="0" fontId="179" fillId="0" borderId="0" xfId="315" applyFont="1" applyFill="1" applyAlignment="1">
      <alignment horizontal="left" vertical="top"/>
    </xf>
    <xf numFmtId="0" fontId="166" fillId="0" borderId="0" xfId="315" applyFont="1" applyFill="1" applyAlignment="1">
      <alignment horizontal="left" vertical="top" wrapText="1"/>
    </xf>
    <xf numFmtId="0" fontId="179" fillId="0" borderId="0" xfId="315" applyFont="1" applyFill="1" applyAlignment="1">
      <alignment horizontal="right" vertical="top"/>
    </xf>
    <xf numFmtId="0" fontId="162" fillId="0" borderId="0" xfId="315" applyFont="1" applyFill="1" applyAlignment="1">
      <alignment horizontal="left" vertical="top" wrapText="1"/>
    </xf>
    <xf numFmtId="0" fontId="166" fillId="0" borderId="0" xfId="315" applyFont="1" applyFill="1" applyAlignment="1">
      <alignment horizontal="center" wrapText="1"/>
    </xf>
    <xf numFmtId="2" fontId="166" fillId="0" borderId="0" xfId="315" applyNumberFormat="1" applyFont="1" applyFill="1" applyBorder="1" applyAlignment="1">
      <alignment horizontal="right" wrapText="1"/>
    </xf>
    <xf numFmtId="0" fontId="166" fillId="0" borderId="0" xfId="315" applyFont="1" applyFill="1" applyAlignment="1">
      <alignment wrapText="1"/>
    </xf>
    <xf numFmtId="0" fontId="162" fillId="0" borderId="0" xfId="315" applyFont="1" applyFill="1" applyAlignment="1">
      <alignment horizontal="right" vertical="top"/>
    </xf>
    <xf numFmtId="0" fontId="162" fillId="0" borderId="0" xfId="182" applyFont="1" applyFill="1" applyAlignment="1">
      <alignment horizontal="left" vertical="top"/>
    </xf>
    <xf numFmtId="0" fontId="166" fillId="0" borderId="0" xfId="182" applyFont="1" applyFill="1" applyAlignment="1">
      <alignment horizontal="right" vertical="top"/>
    </xf>
    <xf numFmtId="0" fontId="166" fillId="0" borderId="0" xfId="182" applyFont="1" applyFill="1" applyBorder="1" applyAlignment="1">
      <alignment wrapText="1"/>
    </xf>
    <xf numFmtId="0" fontId="166" fillId="0" borderId="0" xfId="182" applyFont="1" applyFill="1" applyAlignment="1">
      <alignment horizontal="center" wrapText="1"/>
    </xf>
    <xf numFmtId="3" fontId="166" fillId="0" borderId="0" xfId="182" applyNumberFormat="1" applyFont="1" applyFill="1" applyBorder="1" applyAlignment="1">
      <alignment horizontal="center" wrapText="1"/>
    </xf>
    <xf numFmtId="2" fontId="166" fillId="0" borderId="0" xfId="182" applyNumberFormat="1" applyFont="1" applyFill="1" applyBorder="1" applyAlignment="1">
      <alignment horizontal="right"/>
    </xf>
    <xf numFmtId="0" fontId="166" fillId="0" borderId="0" xfId="182" applyFont="1" applyFill="1" applyAlignment="1">
      <alignment horizontal="left" vertical="top"/>
    </xf>
    <xf numFmtId="0" fontId="166" fillId="0" borderId="0" xfId="182" applyFont="1" applyFill="1" applyBorder="1" applyAlignment="1">
      <alignment vertical="top" wrapText="1"/>
    </xf>
    <xf numFmtId="0" fontId="166" fillId="0" borderId="0" xfId="182" applyFont="1" applyFill="1" applyAlignment="1">
      <alignment horizontal="center"/>
    </xf>
    <xf numFmtId="0" fontId="166" fillId="0" borderId="0" xfId="182" applyFont="1" applyFill="1" applyAlignment="1">
      <alignment horizontal="left" vertical="top" wrapText="1"/>
    </xf>
    <xf numFmtId="3" fontId="166" fillId="0" borderId="0" xfId="182" applyNumberFormat="1" applyFont="1" applyFill="1" applyAlignment="1">
      <alignment horizontal="center"/>
    </xf>
    <xf numFmtId="4" fontId="166" fillId="0" borderId="0" xfId="182" applyNumberFormat="1" applyFont="1" applyFill="1" applyBorder="1" applyAlignment="1">
      <alignment horizontal="right"/>
    </xf>
    <xf numFmtId="4" fontId="166" fillId="0" borderId="0" xfId="315" applyNumberFormat="1" applyFont="1" applyFill="1" applyBorder="1" applyAlignment="1">
      <alignment horizontal="right"/>
    </xf>
    <xf numFmtId="0" fontId="166" fillId="0" borderId="0" xfId="315" applyFont="1" applyFill="1" applyBorder="1" applyAlignment="1">
      <alignment wrapText="1"/>
    </xf>
    <xf numFmtId="0" fontId="166" fillId="0" borderId="18" xfId="315" applyFont="1" applyFill="1" applyBorder="1" applyAlignment="1">
      <alignment horizontal="right" vertical="top" wrapText="1"/>
    </xf>
    <xf numFmtId="0" fontId="166" fillId="0" borderId="18" xfId="315" applyFont="1" applyFill="1" applyBorder="1" applyAlignment="1">
      <alignment horizontal="center"/>
    </xf>
    <xf numFmtId="3" fontId="166" fillId="0" borderId="18" xfId="315" applyNumberFormat="1" applyFont="1" applyFill="1" applyBorder="1" applyAlignment="1">
      <alignment horizontal="center"/>
    </xf>
    <xf numFmtId="2" fontId="166" fillId="0" borderId="18" xfId="315" applyNumberFormat="1" applyFont="1" applyFill="1" applyBorder="1" applyAlignment="1">
      <alignment horizontal="right"/>
    </xf>
    <xf numFmtId="2" fontId="215" fillId="0" borderId="0" xfId="315" applyNumberFormat="1" applyFont="1" applyFill="1" applyBorder="1" applyAlignment="1">
      <alignment horizontal="right"/>
    </xf>
    <xf numFmtId="0" fontId="216" fillId="0" borderId="0" xfId="315" applyFont="1" applyFill="1"/>
    <xf numFmtId="0" fontId="216" fillId="0" borderId="0" xfId="315" applyFont="1" applyFill="1" applyBorder="1" applyAlignment="1">
      <alignment vertical="top" wrapText="1"/>
    </xf>
    <xf numFmtId="3" fontId="216" fillId="0" borderId="0" xfId="315" applyNumberFormat="1" applyFont="1" applyFill="1" applyBorder="1" applyAlignment="1">
      <alignment horizontal="center" wrapText="1"/>
    </xf>
    <xf numFmtId="0" fontId="216" fillId="0" borderId="0" xfId="315" applyFont="1" applyFill="1" applyBorder="1" applyAlignment="1">
      <alignment wrapText="1"/>
    </xf>
    <xf numFmtId="0" fontId="166" fillId="0" borderId="18" xfId="315" applyFont="1" applyFill="1" applyBorder="1" applyAlignment="1">
      <alignment horizontal="left" vertical="top" wrapText="1"/>
    </xf>
    <xf numFmtId="177" fontId="166" fillId="0" borderId="18" xfId="315" applyNumberFormat="1" applyFont="1" applyFill="1" applyBorder="1" applyAlignment="1"/>
    <xf numFmtId="3" fontId="212" fillId="0" borderId="18" xfId="315" applyNumberFormat="1" applyFont="1" applyFill="1" applyBorder="1" applyAlignment="1">
      <alignment horizontal="center" wrapText="1"/>
    </xf>
    <xf numFmtId="49" fontId="212" fillId="0" borderId="0" xfId="315" applyNumberFormat="1" applyFont="1" applyFill="1" applyBorder="1" applyAlignment="1">
      <alignment horizontal="left" vertical="top"/>
    </xf>
    <xf numFmtId="49" fontId="212" fillId="0" borderId="0" xfId="315" applyNumberFormat="1" applyFont="1" applyFill="1" applyBorder="1" applyAlignment="1">
      <alignment vertical="top" wrapText="1"/>
    </xf>
    <xf numFmtId="49" fontId="212" fillId="0" borderId="0" xfId="315" applyNumberFormat="1" applyFont="1" applyFill="1" applyBorder="1" applyAlignment="1">
      <alignment horizontal="center"/>
    </xf>
    <xf numFmtId="0" fontId="212" fillId="0" borderId="0" xfId="315" applyNumberFormat="1" applyFont="1" applyFill="1" applyBorder="1" applyAlignment="1">
      <alignment horizontal="left" vertical="top"/>
    </xf>
    <xf numFmtId="2" fontId="212" fillId="0" borderId="18" xfId="315" applyNumberFormat="1" applyFont="1" applyFill="1" applyBorder="1" applyAlignment="1">
      <alignment horizontal="right"/>
    </xf>
    <xf numFmtId="14" fontId="213" fillId="0" borderId="0" xfId="315" applyNumberFormat="1" applyFont="1" applyFill="1" applyBorder="1" applyAlignment="1">
      <alignment horizontal="left" vertical="top"/>
    </xf>
    <xf numFmtId="0" fontId="212" fillId="0" borderId="0" xfId="315" applyFont="1" applyFill="1" applyBorder="1"/>
    <xf numFmtId="0" fontId="212" fillId="0" borderId="0" xfId="315" applyFont="1" applyFill="1" applyBorder="1" applyAlignment="1">
      <alignment vertical="top" wrapText="1"/>
    </xf>
    <xf numFmtId="0" fontId="212" fillId="0" borderId="18" xfId="339" applyFont="1" applyFill="1" applyBorder="1" applyAlignment="1">
      <alignment horizontal="left" vertical="top" wrapText="1"/>
    </xf>
    <xf numFmtId="49" fontId="212" fillId="0" borderId="18" xfId="315" applyNumberFormat="1" applyFont="1" applyFill="1" applyBorder="1" applyAlignment="1">
      <alignment horizontal="left" vertical="top" wrapText="1"/>
    </xf>
    <xf numFmtId="3" fontId="212" fillId="0" borderId="18" xfId="315" applyNumberFormat="1" applyFont="1" applyFill="1" applyBorder="1" applyAlignment="1">
      <alignment horizontal="center"/>
    </xf>
    <xf numFmtId="177" fontId="212" fillId="0" borderId="18" xfId="315" applyNumberFormat="1" applyFont="1" applyFill="1" applyBorder="1" applyAlignment="1">
      <alignment horizontal="right"/>
    </xf>
    <xf numFmtId="49" fontId="213" fillId="0" borderId="0" xfId="315" applyNumberFormat="1" applyFont="1" applyFill="1" applyBorder="1" applyAlignment="1">
      <alignment horizontal="left" vertical="top" wrapText="1"/>
    </xf>
    <xf numFmtId="0" fontId="212" fillId="0" borderId="0" xfId="339" applyFont="1" applyFill="1" applyAlignment="1">
      <alignment horizontal="right" vertical="top"/>
    </xf>
    <xf numFmtId="0" fontId="212" fillId="0" borderId="0" xfId="339" applyFont="1" applyFill="1" applyBorder="1" applyAlignment="1">
      <alignment horizontal="center"/>
    </xf>
    <xf numFmtId="0" fontId="212" fillId="0" borderId="0" xfId="339" applyFont="1" applyFill="1" applyAlignment="1">
      <alignment horizontal="left" vertical="top"/>
    </xf>
    <xf numFmtId="49" fontId="212" fillId="0" borderId="0" xfId="339" applyNumberFormat="1" applyFont="1" applyFill="1" applyAlignment="1">
      <alignment horizontal="left" vertical="top" wrapText="1"/>
    </xf>
    <xf numFmtId="0" fontId="212" fillId="0" borderId="0" xfId="339" applyFont="1" applyFill="1" applyAlignment="1">
      <alignment horizontal="left" vertical="top" wrapText="1"/>
    </xf>
    <xf numFmtId="0" fontId="212" fillId="0" borderId="0" xfId="339" applyFont="1" applyFill="1" applyAlignment="1">
      <alignment horizontal="center"/>
    </xf>
    <xf numFmtId="3" fontId="212" fillId="0" borderId="0" xfId="339" applyNumberFormat="1" applyFont="1" applyFill="1" applyAlignment="1">
      <alignment horizontal="center"/>
    </xf>
    <xf numFmtId="0" fontId="166" fillId="0" borderId="0" xfId="339" applyFont="1" applyFill="1" applyAlignment="1">
      <alignment horizontal="left" vertical="top"/>
    </xf>
    <xf numFmtId="0" fontId="166" fillId="0" borderId="0" xfId="339" applyFont="1" applyFill="1" applyAlignment="1">
      <alignment horizontal="right" vertical="top"/>
    </xf>
    <xf numFmtId="0" fontId="166" fillId="0" borderId="0" xfId="315" applyNumberFormat="1" applyFont="1" applyFill="1" applyBorder="1" applyAlignment="1"/>
    <xf numFmtId="0" fontId="213" fillId="0" borderId="0" xfId="339" applyFont="1" applyFill="1" applyBorder="1" applyAlignment="1">
      <alignment horizontal="left" vertical="top"/>
    </xf>
    <xf numFmtId="3" fontId="212" fillId="0" borderId="0" xfId="339" applyNumberFormat="1" applyFont="1" applyFill="1" applyBorder="1" applyAlignment="1">
      <alignment horizontal="center" wrapText="1"/>
    </xf>
    <xf numFmtId="0" fontId="216" fillId="0" borderId="0" xfId="315" applyFont="1" applyFill="1" applyBorder="1" applyAlignment="1">
      <alignment horizontal="center"/>
    </xf>
    <xf numFmtId="49" fontId="212" fillId="0" borderId="0" xfId="339" applyNumberFormat="1" applyFont="1" applyFill="1" applyAlignment="1">
      <alignment vertical="top" wrapText="1"/>
    </xf>
    <xf numFmtId="0" fontId="212" fillId="0" borderId="0" xfId="339" applyFont="1" applyFill="1" applyAlignment="1">
      <alignment horizontal="center" wrapText="1"/>
    </xf>
    <xf numFmtId="3" fontId="212" fillId="0" borderId="0" xfId="339" applyNumberFormat="1" applyFont="1" applyFill="1" applyAlignment="1">
      <alignment horizontal="center" wrapText="1"/>
    </xf>
    <xf numFmtId="0" fontId="212" fillId="0" borderId="0" xfId="315" applyFont="1" applyFill="1" applyAlignment="1">
      <alignment horizontal="right" vertical="top"/>
    </xf>
    <xf numFmtId="0" fontId="212" fillId="0" borderId="0" xfId="315" applyFont="1" applyFill="1" applyAlignment="1">
      <alignment horizontal="left" vertical="top" wrapText="1"/>
    </xf>
    <xf numFmtId="0" fontId="212" fillId="0" borderId="0" xfId="315" applyFont="1" applyFill="1" applyAlignment="1">
      <alignment horizontal="center"/>
    </xf>
    <xf numFmtId="3" fontId="212" fillId="0" borderId="0" xfId="315" applyNumberFormat="1" applyFont="1" applyFill="1" applyAlignment="1">
      <alignment horizontal="center"/>
    </xf>
    <xf numFmtId="0" fontId="213" fillId="0" borderId="0" xfId="315" applyFont="1" applyFill="1" applyBorder="1" applyAlignment="1">
      <alignment horizontal="left" vertical="top"/>
    </xf>
    <xf numFmtId="0" fontId="166" fillId="0" borderId="0" xfId="315" applyFont="1" applyFill="1" applyBorder="1" applyAlignment="1">
      <alignment horizontal="left" vertical="top" wrapText="1"/>
    </xf>
    <xf numFmtId="0" fontId="212" fillId="0" borderId="0" xfId="315" applyNumberFormat="1" applyFont="1" applyFill="1" applyBorder="1" applyAlignment="1">
      <alignment horizontal="center"/>
    </xf>
    <xf numFmtId="0" fontId="212" fillId="0" borderId="0" xfId="315" applyNumberFormat="1" applyFont="1" applyFill="1" applyBorder="1" applyAlignment="1">
      <alignment horizontal="right"/>
    </xf>
    <xf numFmtId="2" fontId="166" fillId="0" borderId="0" xfId="315" applyNumberFormat="1" applyFont="1" applyFill="1" applyAlignment="1">
      <alignment horizontal="right"/>
    </xf>
    <xf numFmtId="0" fontId="179" fillId="0" borderId="0" xfId="315" applyFont="1" applyFill="1" applyBorder="1" applyAlignment="1">
      <alignment horizontal="left" vertical="top" wrapText="1"/>
    </xf>
    <xf numFmtId="49" fontId="166" fillId="0" borderId="0" xfId="315" applyNumberFormat="1" applyFont="1" applyFill="1" applyAlignment="1">
      <alignment horizontal="left" vertical="top" wrapText="1"/>
    </xf>
    <xf numFmtId="0" fontId="166" fillId="0" borderId="0" xfId="315" applyFont="1" applyFill="1" applyAlignment="1">
      <alignment horizontal="right"/>
    </xf>
    <xf numFmtId="0" fontId="166" fillId="0" borderId="0" xfId="315" applyFont="1" applyFill="1" applyBorder="1" applyAlignment="1">
      <alignment horizontal="center"/>
    </xf>
    <xf numFmtId="49" fontId="212" fillId="0" borderId="0" xfId="315" applyNumberFormat="1" applyFont="1" applyFill="1" applyBorder="1" applyAlignment="1">
      <alignment horizontal="right" vertical="top"/>
    </xf>
    <xf numFmtId="0" fontId="212" fillId="0" borderId="0" xfId="315" applyFont="1" applyFill="1" applyAlignment="1">
      <alignment horizontal="left" vertical="top"/>
    </xf>
    <xf numFmtId="0" fontId="212" fillId="0" borderId="0" xfId="339" applyFont="1" applyFill="1" applyBorder="1" applyAlignment="1">
      <alignment horizontal="right" vertical="top"/>
    </xf>
    <xf numFmtId="0" fontId="212" fillId="0" borderId="0" xfId="339" applyFont="1" applyFill="1" applyBorder="1" applyAlignment="1">
      <alignment horizontal="left" vertical="top"/>
    </xf>
    <xf numFmtId="0" fontId="212" fillId="0" borderId="0" xfId="339" applyFont="1" applyFill="1" applyBorder="1" applyAlignment="1">
      <alignment horizontal="left" vertical="top" wrapText="1"/>
    </xf>
    <xf numFmtId="0" fontId="212" fillId="0" borderId="18" xfId="315" applyNumberFormat="1" applyFont="1" applyFill="1" applyBorder="1" applyAlignment="1"/>
    <xf numFmtId="0" fontId="212" fillId="0" borderId="18" xfId="315" applyFont="1" applyFill="1" applyBorder="1" applyAlignment="1">
      <alignment wrapText="1"/>
    </xf>
    <xf numFmtId="0" fontId="213" fillId="0" borderId="18" xfId="315" applyFont="1" applyFill="1" applyBorder="1" applyAlignment="1">
      <alignment horizontal="center"/>
    </xf>
    <xf numFmtId="0" fontId="212" fillId="0" borderId="0" xfId="315" applyFont="1" applyFill="1" applyBorder="1" applyAlignment="1">
      <alignment wrapText="1"/>
    </xf>
    <xf numFmtId="0" fontId="213" fillId="0" borderId="0" xfId="315" applyFont="1" applyFill="1" applyBorder="1" applyAlignment="1">
      <alignment horizontal="center"/>
    </xf>
    <xf numFmtId="2" fontId="213" fillId="0" borderId="0" xfId="315" applyNumberFormat="1" applyFont="1" applyFill="1" applyBorder="1" applyAlignment="1">
      <alignment horizontal="right"/>
    </xf>
    <xf numFmtId="3" fontId="212" fillId="0" borderId="0" xfId="339" applyNumberFormat="1" applyFont="1" applyFill="1" applyBorder="1" applyAlignment="1">
      <alignment horizontal="center"/>
    </xf>
    <xf numFmtId="2" fontId="215" fillId="0" borderId="0" xfId="315" applyNumberFormat="1" applyFont="1" applyFill="1" applyAlignment="1">
      <alignment horizontal="right"/>
    </xf>
    <xf numFmtId="0" fontId="166" fillId="0" borderId="0" xfId="315" applyFont="1" applyFill="1" applyBorder="1" applyAlignment="1">
      <alignment horizontal="right" vertical="top"/>
    </xf>
    <xf numFmtId="0" fontId="166" fillId="0" borderId="0" xfId="315" applyFont="1" applyFill="1" applyBorder="1" applyAlignment="1">
      <alignment horizontal="left" vertical="top"/>
    </xf>
    <xf numFmtId="0" fontId="183" fillId="0" borderId="0" xfId="315" applyFont="1" applyFill="1" applyBorder="1" applyAlignment="1">
      <alignment vertical="top" wrapText="1"/>
    </xf>
    <xf numFmtId="0" fontId="166" fillId="0" borderId="0" xfId="315" applyFont="1" applyFill="1" applyBorder="1" applyAlignment="1">
      <alignment horizontal="right" vertical="top" wrapText="1"/>
    </xf>
    <xf numFmtId="3" fontId="166" fillId="0" borderId="0" xfId="315" applyNumberFormat="1" applyFont="1" applyFill="1" applyBorder="1" applyAlignment="1">
      <alignment horizontal="center"/>
    </xf>
    <xf numFmtId="0" fontId="162" fillId="0" borderId="0" xfId="315" applyFont="1" applyFill="1" applyBorder="1" applyAlignment="1">
      <alignment horizontal="left"/>
    </xf>
    <xf numFmtId="0" fontId="179" fillId="0" borderId="0" xfId="315" applyFont="1" applyFill="1" applyAlignment="1">
      <alignment horizontal="center" vertical="top" wrapText="1"/>
    </xf>
    <xf numFmtId="0" fontId="166" fillId="0" borderId="0" xfId="315" applyFont="1" applyFill="1" applyAlignment="1">
      <alignment vertical="top" wrapText="1"/>
    </xf>
    <xf numFmtId="0" fontId="166" fillId="0" borderId="0" xfId="315" applyFont="1" applyFill="1" applyBorder="1" applyAlignment="1">
      <alignment horizontal="right"/>
    </xf>
    <xf numFmtId="177" fontId="166" fillId="0" borderId="0" xfId="315" applyNumberFormat="1" applyFont="1" applyFill="1" applyBorder="1" applyAlignment="1">
      <alignment horizontal="right"/>
    </xf>
    <xf numFmtId="0" fontId="166" fillId="0" borderId="0" xfId="315" applyFont="1" applyFill="1" applyBorder="1"/>
    <xf numFmtId="14" fontId="179" fillId="0" borderId="0" xfId="315" applyNumberFormat="1" applyFont="1" applyFill="1" applyBorder="1" applyAlignment="1">
      <alignment horizontal="left" vertical="top"/>
    </xf>
    <xf numFmtId="0" fontId="162" fillId="0" borderId="0" xfId="315" applyFont="1" applyFill="1" applyBorder="1" applyAlignment="1">
      <alignment horizontal="left" vertical="center" wrapText="1"/>
    </xf>
    <xf numFmtId="0" fontId="166" fillId="0" borderId="24" xfId="315" applyFont="1" applyFill="1" applyBorder="1" applyAlignment="1">
      <alignment horizontal="left" vertical="top"/>
    </xf>
    <xf numFmtId="0" fontId="166" fillId="0" borderId="24" xfId="315" applyFont="1" applyFill="1" applyBorder="1" applyAlignment="1">
      <alignment horizontal="right" vertical="top"/>
    </xf>
    <xf numFmtId="0" fontId="166" fillId="0" borderId="24" xfId="315" applyFont="1" applyFill="1" applyBorder="1" applyAlignment="1">
      <alignment horizontal="left" vertical="top" wrapText="1"/>
    </xf>
    <xf numFmtId="0" fontId="166" fillId="0" borderId="24" xfId="315" applyFont="1" applyFill="1" applyBorder="1" applyAlignment="1">
      <alignment horizontal="center"/>
    </xf>
    <xf numFmtId="3" fontId="166" fillId="0" borderId="24" xfId="315" applyNumberFormat="1" applyFont="1" applyFill="1" applyBorder="1" applyAlignment="1">
      <alignment horizontal="center"/>
    </xf>
    <xf numFmtId="0" fontId="219" fillId="0" borderId="0" xfId="315" applyFont="1" applyFill="1" applyBorder="1" applyAlignment="1">
      <alignment horizontal="right" vertical="top" wrapText="1"/>
    </xf>
    <xf numFmtId="0" fontId="179" fillId="0" borderId="0" xfId="315" applyFont="1" applyFill="1" applyBorder="1" applyAlignment="1">
      <alignment horizontal="left" vertical="center"/>
    </xf>
    <xf numFmtId="3" fontId="216" fillId="0" borderId="0" xfId="315" applyNumberFormat="1" applyFont="1" applyFill="1" applyBorder="1"/>
    <xf numFmtId="2" fontId="215" fillId="0" borderId="24" xfId="315" applyNumberFormat="1" applyFont="1" applyFill="1" applyBorder="1" applyAlignment="1">
      <alignment horizontal="right"/>
    </xf>
    <xf numFmtId="177" fontId="215" fillId="0" borderId="24" xfId="315" applyNumberFormat="1" applyFont="1" applyFill="1" applyBorder="1" applyAlignment="1">
      <alignment horizontal="right"/>
    </xf>
    <xf numFmtId="2" fontId="216" fillId="0" borderId="0" xfId="315" applyNumberFormat="1" applyFont="1" applyFill="1" applyBorder="1" applyAlignment="1">
      <alignment horizontal="right"/>
    </xf>
    <xf numFmtId="177" fontId="166" fillId="0" borderId="0" xfId="315" applyNumberFormat="1" applyFont="1" applyFill="1" applyBorder="1" applyAlignment="1"/>
    <xf numFmtId="0" fontId="213" fillId="0" borderId="0" xfId="315" applyFont="1" applyFill="1" applyBorder="1" applyAlignment="1">
      <alignment wrapText="1"/>
    </xf>
    <xf numFmtId="0" fontId="189" fillId="0" borderId="0" xfId="339" applyFont="1" applyAlignment="1">
      <alignment horizontal="justify" vertical="center"/>
    </xf>
    <xf numFmtId="0" fontId="164" fillId="0" borderId="0" xfId="339" applyFont="1"/>
    <xf numFmtId="0" fontId="182" fillId="0" borderId="0" xfId="339" applyFont="1" applyAlignment="1">
      <alignment horizontal="justify" vertical="center"/>
    </xf>
    <xf numFmtId="0" fontId="159" fillId="0" borderId="0" xfId="339" applyFont="1"/>
    <xf numFmtId="0" fontId="183" fillId="0" borderId="0" xfId="339" applyFont="1" applyAlignment="1">
      <alignment horizontal="justify" vertical="center"/>
    </xf>
    <xf numFmtId="0" fontId="159" fillId="0" borderId="0" xfId="339" applyFont="1" applyAlignment="1"/>
    <xf numFmtId="0" fontId="189" fillId="0" borderId="0" xfId="339" applyFont="1" applyAlignment="1">
      <alignment vertical="center"/>
    </xf>
    <xf numFmtId="0" fontId="182" fillId="0" borderId="0" xfId="339" applyFont="1" applyAlignment="1">
      <alignment vertical="center"/>
    </xf>
    <xf numFmtId="0" fontId="183" fillId="0" borderId="0" xfId="339" applyFont="1" applyAlignment="1">
      <alignment vertical="center"/>
    </xf>
    <xf numFmtId="0" fontId="221" fillId="0" borderId="0" xfId="339" applyFont="1" applyAlignment="1">
      <alignment horizontal="center" vertical="top"/>
    </xf>
    <xf numFmtId="0" fontId="222" fillId="0" borderId="0" xfId="339" applyFont="1" applyAlignment="1">
      <alignment horizontal="left" vertical="top"/>
    </xf>
    <xf numFmtId="0" fontId="222" fillId="0" borderId="0" xfId="339" applyFont="1" applyAlignment="1">
      <alignment horizontal="center"/>
    </xf>
    <xf numFmtId="4" fontId="222" fillId="0" borderId="0" xfId="339" applyNumberFormat="1" applyFont="1" applyAlignment="1"/>
    <xf numFmtId="0" fontId="222" fillId="0" borderId="0" xfId="339" applyFont="1"/>
    <xf numFmtId="0" fontId="223" fillId="26" borderId="22" xfId="339" applyFont="1" applyFill="1" applyBorder="1" applyAlignment="1">
      <alignment horizontal="center" vertical="top"/>
    </xf>
    <xf numFmtId="0" fontId="224" fillId="26" borderId="23" xfId="339" applyFont="1" applyFill="1" applyBorder="1" applyAlignment="1">
      <alignment horizontal="left" vertical="top"/>
    </xf>
    <xf numFmtId="0" fontId="222" fillId="26" borderId="23" xfId="339" applyFont="1" applyFill="1" applyBorder="1" applyAlignment="1">
      <alignment horizontal="center"/>
    </xf>
    <xf numFmtId="4" fontId="222" fillId="26" borderId="23" xfId="339" applyNumberFormat="1" applyFont="1" applyFill="1" applyBorder="1" applyAlignment="1"/>
    <xf numFmtId="4" fontId="222" fillId="26" borderId="21" xfId="339" applyNumberFormat="1" applyFont="1" applyFill="1" applyBorder="1" applyAlignment="1"/>
    <xf numFmtId="0" fontId="225" fillId="0" borderId="0" xfId="339" applyFont="1" applyAlignment="1">
      <alignment horizontal="left" vertical="top"/>
    </xf>
    <xf numFmtId="0" fontId="223" fillId="26" borderId="23" xfId="339" applyFont="1" applyFill="1" applyBorder="1" applyAlignment="1">
      <alignment horizontal="center" vertical="top"/>
    </xf>
    <xf numFmtId="0" fontId="225" fillId="26" borderId="23" xfId="339" applyFont="1" applyFill="1" applyBorder="1" applyAlignment="1">
      <alignment horizontal="left" vertical="top"/>
    </xf>
    <xf numFmtId="0" fontId="223" fillId="0" borderId="0" xfId="339" applyFont="1" applyAlignment="1">
      <alignment horizontal="center" vertical="top"/>
    </xf>
    <xf numFmtId="0" fontId="166" fillId="0" borderId="0" xfId="339" applyFont="1" applyAlignment="1">
      <alignment vertical="top" wrapText="1"/>
    </xf>
    <xf numFmtId="0" fontId="166" fillId="0" borderId="0" xfId="339" quotePrefix="1" applyFont="1" applyAlignment="1">
      <alignment vertical="top" wrapText="1"/>
    </xf>
    <xf numFmtId="0" fontId="160" fillId="0" borderId="0" xfId="339" applyFont="1" applyAlignment="1">
      <alignment horizontal="center" wrapText="1"/>
    </xf>
    <xf numFmtId="0" fontId="222" fillId="0" borderId="0" xfId="340" applyFont="1" applyBorder="1" applyAlignment="1">
      <alignment horizontal="center"/>
    </xf>
    <xf numFmtId="0" fontId="221" fillId="0" borderId="0" xfId="339" applyFont="1" applyAlignment="1">
      <alignment horizontal="center" vertical="top" wrapText="1"/>
    </xf>
    <xf numFmtId="0" fontId="166" fillId="0" borderId="0" xfId="339" applyFont="1" applyAlignment="1">
      <alignment horizontal="center" wrapText="1"/>
    </xf>
    <xf numFmtId="4" fontId="222" fillId="0" borderId="0" xfId="339" applyNumberFormat="1" applyFont="1" applyAlignment="1">
      <alignment horizontal="right" wrapText="1"/>
    </xf>
    <xf numFmtId="0" fontId="222" fillId="0" borderId="0" xfId="339" applyFont="1" applyAlignment="1">
      <alignment horizontal="left" vertical="center" wrapText="1"/>
    </xf>
    <xf numFmtId="4" fontId="222" fillId="0" borderId="0" xfId="339" applyNumberFormat="1" applyFont="1" applyFill="1" applyAlignment="1">
      <alignment horizontal="right" wrapText="1"/>
    </xf>
    <xf numFmtId="0" fontId="222" fillId="0" borderId="0" xfId="339" applyFont="1" applyAlignment="1">
      <alignment horizontal="left" vertical="top" wrapText="1"/>
    </xf>
    <xf numFmtId="0" fontId="222" fillId="0" borderId="0" xfId="339" applyFont="1" applyAlignment="1">
      <alignment horizontal="center" wrapText="1"/>
    </xf>
    <xf numFmtId="184" fontId="221" fillId="0" borderId="0" xfId="339" applyNumberFormat="1" applyFont="1" applyAlignment="1">
      <alignment horizontal="center" vertical="top" wrapText="1"/>
    </xf>
    <xf numFmtId="0" fontId="160" fillId="0" borderId="0" xfId="339" applyFont="1" applyAlignment="1">
      <alignment horizontal="left" vertical="top" wrapText="1"/>
    </xf>
    <xf numFmtId="0" fontId="160" fillId="0" borderId="0" xfId="339" applyFont="1" applyAlignment="1">
      <alignment horizontal="left" vertical="center" wrapText="1"/>
    </xf>
    <xf numFmtId="0" fontId="222" fillId="0" borderId="0" xfId="340" applyFont="1" applyBorder="1" applyAlignment="1">
      <alignment horizontal="justify"/>
    </xf>
    <xf numFmtId="0" fontId="227" fillId="0" borderId="0" xfId="339" applyFont="1" applyFill="1" applyAlignment="1">
      <alignment horizontal="center" vertical="top" wrapText="1"/>
    </xf>
    <xf numFmtId="0" fontId="166" fillId="0" borderId="0" xfId="339" applyFont="1" applyFill="1" applyAlignment="1">
      <alignment vertical="top" wrapText="1"/>
    </xf>
    <xf numFmtId="0" fontId="222" fillId="0" borderId="0" xfId="339" applyFont="1" applyFill="1" applyAlignment="1">
      <alignment horizontal="center" vertical="center" wrapText="1"/>
    </xf>
    <xf numFmtId="0" fontId="222" fillId="0" borderId="0" xfId="340" applyFont="1" applyFill="1" applyBorder="1" applyAlignment="1">
      <alignment horizontal="center"/>
    </xf>
    <xf numFmtId="0" fontId="222" fillId="0" borderId="0" xfId="339" applyFont="1" applyFill="1"/>
    <xf numFmtId="184" fontId="221" fillId="0" borderId="0" xfId="339" applyNumberFormat="1" applyFont="1" applyFill="1" applyAlignment="1">
      <alignment horizontal="center" vertical="top" wrapText="1"/>
    </xf>
    <xf numFmtId="0" fontId="222" fillId="0" borderId="0" xfId="339" applyFont="1" applyFill="1" applyAlignment="1">
      <alignment horizontal="left" vertical="top" wrapText="1"/>
    </xf>
    <xf numFmtId="0" fontId="222" fillId="0" borderId="0" xfId="339" applyFont="1" applyFill="1" applyAlignment="1">
      <alignment horizontal="center" wrapText="1"/>
    </xf>
    <xf numFmtId="0" fontId="227" fillId="0" borderId="0" xfId="339" applyFont="1" applyAlignment="1">
      <alignment horizontal="center" vertical="top" wrapText="1"/>
    </xf>
    <xf numFmtId="0" fontId="222" fillId="0" borderId="0" xfId="339" applyFont="1" applyAlignment="1">
      <alignment horizontal="center" vertical="center" wrapText="1"/>
    </xf>
    <xf numFmtId="0" fontId="166" fillId="0" borderId="0" xfId="339" applyFont="1" applyAlignment="1">
      <alignment horizontal="left" vertical="top" wrapText="1"/>
    </xf>
    <xf numFmtId="0" fontId="160" fillId="0" borderId="0" xfId="339" applyFont="1" applyAlignment="1">
      <alignment horizontal="center" vertical="center" wrapText="1"/>
    </xf>
    <xf numFmtId="0" fontId="222" fillId="0" borderId="0" xfId="339" applyFont="1" applyAlignment="1">
      <alignment vertical="top" wrapText="1"/>
    </xf>
    <xf numFmtId="0" fontId="160" fillId="0" borderId="0" xfId="339" applyFont="1" applyAlignment="1">
      <alignment horizontal="center"/>
    </xf>
    <xf numFmtId="0" fontId="223" fillId="0" borderId="23" xfId="339" applyFont="1" applyFill="1" applyBorder="1" applyAlignment="1">
      <alignment horizontal="center" vertical="center" wrapText="1"/>
    </xf>
    <xf numFmtId="0" fontId="225" fillId="0" borderId="23" xfId="339" applyFont="1" applyFill="1" applyBorder="1" applyAlignment="1">
      <alignment horizontal="left" vertical="center" wrapText="1"/>
    </xf>
    <xf numFmtId="0" fontId="225" fillId="0" borderId="23" xfId="339" applyFont="1" applyFill="1" applyBorder="1" applyAlignment="1">
      <alignment horizontal="center" wrapText="1"/>
    </xf>
    <xf numFmtId="0" fontId="222" fillId="0" borderId="23" xfId="339" applyFont="1" applyFill="1" applyBorder="1" applyAlignment="1">
      <alignment horizontal="center" wrapText="1"/>
    </xf>
    <xf numFmtId="4" fontId="222" fillId="0" borderId="23" xfId="339" applyNumberFormat="1" applyFont="1" applyFill="1" applyBorder="1" applyAlignment="1">
      <alignment horizontal="right" wrapText="1"/>
    </xf>
    <xf numFmtId="4" fontId="225" fillId="0" borderId="23" xfId="339" applyNumberFormat="1" applyFont="1" applyFill="1" applyBorder="1" applyAlignment="1"/>
    <xf numFmtId="0" fontId="223" fillId="0" borderId="0" xfId="339" applyFont="1" applyFill="1" applyBorder="1" applyAlignment="1">
      <alignment horizontal="center" vertical="center" wrapText="1"/>
    </xf>
    <xf numFmtId="0" fontId="225" fillId="0" borderId="0" xfId="339" applyFont="1" applyFill="1" applyBorder="1" applyAlignment="1">
      <alignment horizontal="left" vertical="center" wrapText="1"/>
    </xf>
    <xf numFmtId="0" fontId="225" fillId="0" borderId="0" xfId="339" applyFont="1" applyFill="1" applyBorder="1" applyAlignment="1">
      <alignment horizontal="center" wrapText="1"/>
    </xf>
    <xf numFmtId="0" fontId="222" fillId="0" borderId="0" xfId="339" applyFont="1" applyFill="1" applyBorder="1" applyAlignment="1">
      <alignment horizontal="center" wrapText="1"/>
    </xf>
    <xf numFmtId="4" fontId="225" fillId="0" borderId="0" xfId="339" applyNumberFormat="1" applyFont="1" applyFill="1" applyBorder="1" applyAlignment="1"/>
    <xf numFmtId="0" fontId="222" fillId="0" borderId="0" xfId="340" applyFont="1" applyBorder="1" applyAlignment="1">
      <alignment horizontal="justify" vertical="top"/>
    </xf>
    <xf numFmtId="0" fontId="222" fillId="26" borderId="23" xfId="339" applyFont="1" applyFill="1" applyBorder="1" applyAlignment="1">
      <alignment horizontal="center" wrapText="1"/>
    </xf>
    <xf numFmtId="4" fontId="222" fillId="26" borderId="23" xfId="339" applyNumberFormat="1" applyFont="1" applyFill="1" applyBorder="1" applyAlignment="1">
      <alignment horizontal="right" wrapText="1"/>
    </xf>
    <xf numFmtId="0" fontId="216" fillId="0" borderId="0" xfId="339" applyFont="1" applyAlignment="1">
      <alignment vertical="center" wrapText="1"/>
    </xf>
    <xf numFmtId="2" fontId="160" fillId="0" borderId="0" xfId="339" applyNumberFormat="1" applyFont="1" applyAlignment="1">
      <alignment horizontal="center" wrapText="1"/>
    </xf>
    <xf numFmtId="0" fontId="166" fillId="0" borderId="0" xfId="341" applyFont="1" applyFill="1">
      <alignment horizontal="justify" vertical="top" wrapText="1"/>
    </xf>
    <xf numFmtId="0" fontId="166" fillId="0" borderId="0" xfId="339" applyFont="1"/>
    <xf numFmtId="0" fontId="216" fillId="0" borderId="0" xfId="339" applyFont="1" applyAlignment="1">
      <alignment horizontal="left" vertical="center" wrapText="1"/>
    </xf>
    <xf numFmtId="0" fontId="216" fillId="0" borderId="0" xfId="339" applyFont="1" applyAlignment="1">
      <alignment vertical="top" wrapText="1"/>
    </xf>
    <xf numFmtId="0" fontId="160" fillId="0" borderId="0" xfId="339" applyFont="1" applyAlignment="1">
      <alignment horizontal="left" wrapText="1"/>
    </xf>
    <xf numFmtId="2" fontId="160" fillId="0" borderId="0" xfId="339" applyNumberFormat="1" applyFont="1" applyFill="1" applyAlignment="1">
      <alignment horizontal="center" wrapText="1"/>
    </xf>
    <xf numFmtId="0" fontId="222" fillId="0" borderId="0" xfId="339" applyFont="1" applyFill="1" applyAlignment="1">
      <alignment horizontal="center"/>
    </xf>
    <xf numFmtId="0" fontId="166" fillId="0" borderId="0" xfId="339" applyFont="1" applyAlignment="1">
      <alignment horizontal="left" wrapText="1"/>
    </xf>
    <xf numFmtId="0" fontId="212" fillId="0" borderId="0" xfId="339" applyFont="1" applyAlignment="1">
      <alignment horizontal="center" vertical="top"/>
    </xf>
    <xf numFmtId="1" fontId="160" fillId="0" borderId="0" xfId="339" applyNumberFormat="1" applyFont="1" applyAlignment="1">
      <alignment horizontal="center"/>
    </xf>
    <xf numFmtId="0" fontId="221" fillId="0" borderId="0" xfId="339" applyFont="1" applyFill="1" applyAlignment="1">
      <alignment horizontal="center" vertical="top" wrapText="1"/>
    </xf>
    <xf numFmtId="0" fontId="222" fillId="0" borderId="0" xfId="342" applyFont="1" applyFill="1" applyAlignment="1">
      <alignment horizontal="left" vertical="top" wrapText="1"/>
    </xf>
    <xf numFmtId="0" fontId="160" fillId="0" borderId="0" xfId="339" applyFont="1" applyFill="1" applyAlignment="1">
      <alignment horizontal="center" vertical="center" wrapText="1"/>
    </xf>
    <xf numFmtId="0" fontId="221" fillId="0" borderId="0" xfId="339" applyFont="1" applyFill="1" applyAlignment="1">
      <alignment horizontal="center" vertical="top"/>
    </xf>
    <xf numFmtId="0" fontId="166" fillId="0" borderId="0" xfId="339" quotePrefix="1" applyFont="1" applyFill="1" applyAlignment="1">
      <alignment vertical="top" wrapText="1"/>
    </xf>
    <xf numFmtId="4" fontId="222" fillId="0" borderId="0" xfId="339" applyNumberFormat="1" applyFont="1" applyFill="1" applyAlignment="1"/>
    <xf numFmtId="0" fontId="222" fillId="0" borderId="0" xfId="340" applyFont="1" applyFill="1" applyBorder="1" applyAlignment="1">
      <alignment horizontal="justify" vertical="top"/>
    </xf>
    <xf numFmtId="0" fontId="160" fillId="0" borderId="0" xfId="342" applyFont="1" applyFill="1" applyAlignment="1">
      <alignment horizontal="left" wrapText="1"/>
    </xf>
    <xf numFmtId="0" fontId="222" fillId="0" borderId="0" xfId="342" applyFont="1" applyFill="1" applyAlignment="1">
      <alignment horizontal="left" wrapText="1"/>
    </xf>
    <xf numFmtId="4" fontId="222" fillId="0" borderId="0" xfId="339" applyNumberFormat="1" applyFont="1"/>
    <xf numFmtId="0" fontId="224" fillId="0" borderId="0" xfId="339" applyFont="1" applyFill="1" applyAlignment="1">
      <alignment horizontal="center" vertical="top"/>
    </xf>
    <xf numFmtId="0" fontId="224" fillId="0" borderId="0" xfId="339" applyFont="1" applyAlignment="1">
      <alignment horizontal="center" vertical="top"/>
    </xf>
    <xf numFmtId="0" fontId="224" fillId="26" borderId="23" xfId="339" applyFont="1" applyFill="1" applyBorder="1" applyAlignment="1">
      <alignment horizontal="left" vertical="top" wrapText="1"/>
    </xf>
    <xf numFmtId="4" fontId="228" fillId="26" borderId="23" xfId="339" applyNumberFormat="1" applyFont="1" applyFill="1" applyBorder="1" applyAlignment="1"/>
    <xf numFmtId="0" fontId="224" fillId="0" borderId="0" xfId="339" applyFont="1" applyAlignment="1">
      <alignment horizontal="left" vertical="top" wrapText="1"/>
    </xf>
    <xf numFmtId="4" fontId="228" fillId="0" borderId="0" xfId="339" applyNumberFormat="1" applyFont="1" applyAlignment="1"/>
    <xf numFmtId="0" fontId="224" fillId="31" borderId="23" xfId="339" applyFont="1" applyFill="1" applyBorder="1" applyAlignment="1">
      <alignment horizontal="left"/>
    </xf>
    <xf numFmtId="0" fontId="225" fillId="31" borderId="23" xfId="339" applyFont="1" applyFill="1" applyBorder="1" applyAlignment="1">
      <alignment horizontal="center"/>
    </xf>
    <xf numFmtId="4" fontId="222" fillId="31" borderId="23" xfId="339" applyNumberFormat="1" applyFont="1" applyFill="1" applyBorder="1" applyAlignment="1"/>
    <xf numFmtId="4" fontId="228" fillId="31" borderId="23" xfId="339" applyNumberFormat="1" applyFont="1" applyFill="1" applyBorder="1" applyAlignment="1"/>
    <xf numFmtId="0" fontId="224" fillId="0" borderId="0" xfId="339" applyFont="1" applyFill="1" applyBorder="1" applyAlignment="1">
      <alignment horizontal="left"/>
    </xf>
    <xf numFmtId="0" fontId="225" fillId="0" borderId="0" xfId="339" applyFont="1" applyFill="1" applyBorder="1" applyAlignment="1">
      <alignment horizontal="center"/>
    </xf>
    <xf numFmtId="4" fontId="222" fillId="0" borderId="0" xfId="339" applyNumberFormat="1" applyFont="1" applyFill="1" applyBorder="1" applyAlignment="1"/>
    <xf numFmtId="4" fontId="228" fillId="0" borderId="0" xfId="339" applyNumberFormat="1" applyFont="1" applyFill="1" applyBorder="1" applyAlignment="1"/>
    <xf numFmtId="9" fontId="225" fillId="0" borderId="0" xfId="339" applyNumberFormat="1" applyFont="1" applyFill="1" applyBorder="1" applyAlignment="1">
      <alignment horizontal="center"/>
    </xf>
    <xf numFmtId="0" fontId="12" fillId="0" borderId="0" xfId="0" applyFont="1" applyFill="1"/>
    <xf numFmtId="0" fontId="13" fillId="0" borderId="0" xfId="0" applyFont="1" applyFill="1"/>
    <xf numFmtId="0" fontId="21" fillId="0" borderId="0" xfId="220" applyNumberFormat="1" applyFont="1" applyFill="1" applyAlignment="1">
      <alignment horizontal="left" vertical="top" wrapText="1"/>
    </xf>
    <xf numFmtId="0" fontId="5" fillId="0" borderId="0" xfId="264" applyFont="1" applyFill="1"/>
    <xf numFmtId="49" fontId="21" fillId="0" borderId="0" xfId="264" applyNumberFormat="1" applyFont="1" applyFill="1"/>
    <xf numFmtId="0" fontId="2" fillId="0" borderId="0" xfId="264" applyFont="1" applyFill="1"/>
    <xf numFmtId="0" fontId="21" fillId="0" borderId="0" xfId="264" applyFont="1" applyFill="1" applyAlignment="1">
      <alignment horizontal="center"/>
    </xf>
    <xf numFmtId="2" fontId="21" fillId="0" borderId="0" xfId="264" applyNumberFormat="1" applyFont="1" applyFill="1" applyAlignment="1">
      <alignment horizontal="center"/>
    </xf>
    <xf numFmtId="4" fontId="21" fillId="0" borderId="0" xfId="264" applyNumberFormat="1" applyFont="1" applyFill="1"/>
    <xf numFmtId="0" fontId="40" fillId="0" borderId="16" xfId="264" applyFill="1" applyBorder="1"/>
    <xf numFmtId="0" fontId="8" fillId="0" borderId="14" xfId="264" applyFont="1" applyFill="1" applyBorder="1" applyAlignment="1">
      <alignment horizontal="left"/>
    </xf>
    <xf numFmtId="2" fontId="8" fillId="0" borderId="15" xfId="264" applyNumberFormat="1" applyFont="1" applyFill="1" applyBorder="1" applyAlignment="1">
      <alignment horizontal="center"/>
    </xf>
    <xf numFmtId="0" fontId="24" fillId="0" borderId="15" xfId="264" applyFont="1" applyFill="1" applyBorder="1"/>
    <xf numFmtId="2" fontId="24" fillId="0" borderId="17" xfId="264" applyNumberFormat="1" applyFont="1" applyFill="1" applyBorder="1" applyAlignment="1">
      <alignment horizontal="center"/>
    </xf>
    <xf numFmtId="0" fontId="22" fillId="0" borderId="0" xfId="264" applyFont="1" applyFill="1"/>
    <xf numFmtId="0" fontId="14" fillId="0" borderId="0" xfId="264" applyFont="1" applyFill="1" applyBorder="1" applyAlignment="1">
      <alignment horizontal="left"/>
    </xf>
    <xf numFmtId="2" fontId="14" fillId="0" borderId="0" xfId="264" applyNumberFormat="1" applyFont="1" applyFill="1" applyBorder="1"/>
    <xf numFmtId="0" fontId="14" fillId="0" borderId="0" xfId="264" applyFont="1" applyFill="1" applyBorder="1"/>
    <xf numFmtId="0" fontId="14" fillId="0" borderId="0" xfId="264" applyFont="1" applyFill="1" applyBorder="1" applyAlignment="1">
      <alignment horizontal="center"/>
    </xf>
    <xf numFmtId="0" fontId="8" fillId="31" borderId="22" xfId="264" applyFont="1" applyFill="1" applyBorder="1" applyAlignment="1">
      <alignment horizontal="left" vertical="center"/>
    </xf>
    <xf numFmtId="2" fontId="8" fillId="31" borderId="23" xfId="264" applyNumberFormat="1" applyFont="1" applyFill="1" applyBorder="1" applyAlignment="1">
      <alignment vertical="center"/>
    </xf>
    <xf numFmtId="0" fontId="8" fillId="31" borderId="23" xfId="264" applyFont="1" applyFill="1" applyBorder="1" applyAlignment="1">
      <alignment vertical="center"/>
    </xf>
    <xf numFmtId="0" fontId="8" fillId="31" borderId="23" xfId="264" applyFont="1" applyFill="1" applyBorder="1" applyAlignment="1">
      <alignment horizontal="center" vertical="center"/>
    </xf>
    <xf numFmtId="0" fontId="0" fillId="0" borderId="0" xfId="0"/>
    <xf numFmtId="4" fontId="35" fillId="0" borderId="0" xfId="0" applyNumberFormat="1" applyFont="1" applyFill="1" applyBorder="1" applyProtection="1">
      <protection locked="0"/>
    </xf>
    <xf numFmtId="4" fontId="84" fillId="0" borderId="19" xfId="0" applyNumberFormat="1" applyFont="1" applyFill="1" applyBorder="1" applyProtection="1">
      <protection locked="0"/>
    </xf>
    <xf numFmtId="4" fontId="35" fillId="0" borderId="0" xfId="0" applyNumberFormat="1" applyFont="1" applyBorder="1" applyProtection="1">
      <protection locked="0"/>
    </xf>
    <xf numFmtId="4" fontId="84" fillId="0" borderId="19" xfId="0" applyNumberFormat="1" applyFont="1" applyBorder="1" applyProtection="1">
      <protection locked="0"/>
    </xf>
    <xf numFmtId="4" fontId="30" fillId="0" borderId="0" xfId="0" applyNumberFormat="1" applyFont="1" applyBorder="1" applyProtection="1">
      <protection locked="0"/>
    </xf>
    <xf numFmtId="4" fontId="85" fillId="0" borderId="19" xfId="0" applyNumberFormat="1" applyFont="1" applyBorder="1" applyProtection="1">
      <protection locked="0"/>
    </xf>
    <xf numFmtId="4" fontId="97" fillId="0" borderId="0" xfId="0" applyNumberFormat="1" applyFont="1" applyProtection="1">
      <protection locked="0"/>
    </xf>
    <xf numFmtId="4" fontId="97" fillId="0" borderId="19" xfId="0" applyNumberFormat="1" applyFont="1" applyBorder="1" applyProtection="1">
      <protection locked="0"/>
    </xf>
    <xf numFmtId="4" fontId="97" fillId="0" borderId="0" xfId="0" applyNumberFormat="1" applyFont="1" applyBorder="1" applyProtection="1">
      <protection locked="0"/>
    </xf>
    <xf numFmtId="4" fontId="84" fillId="0" borderId="0" xfId="0" applyNumberFormat="1" applyFont="1" applyProtection="1">
      <protection locked="0"/>
    </xf>
    <xf numFmtId="4" fontId="84" fillId="0" borderId="0" xfId="0" applyNumberFormat="1" applyFont="1" applyBorder="1" applyProtection="1">
      <protection locked="0"/>
    </xf>
    <xf numFmtId="0" fontId="102" fillId="0" borderId="0" xfId="0" applyFont="1" applyFill="1" applyBorder="1" applyAlignment="1" applyProtection="1">
      <alignment horizontal="left"/>
      <protection locked="0"/>
    </xf>
    <xf numFmtId="0" fontId="35" fillId="0" borderId="0" xfId="0" applyFont="1" applyFill="1" applyBorder="1" applyAlignment="1" applyProtection="1">
      <alignment horizontal="left"/>
      <protection locked="0"/>
    </xf>
    <xf numFmtId="4" fontId="35" fillId="0" borderId="0" xfId="0" applyNumberFormat="1" applyFont="1" applyProtection="1">
      <protection locked="0"/>
    </xf>
    <xf numFmtId="4" fontId="21" fillId="0" borderId="0" xfId="0" applyNumberFormat="1" applyFont="1" applyProtection="1">
      <protection locked="0"/>
    </xf>
    <xf numFmtId="4" fontId="21" fillId="0" borderId="0" xfId="0" applyNumberFormat="1" applyFont="1" applyBorder="1" applyProtection="1">
      <protection locked="0"/>
    </xf>
    <xf numFmtId="4" fontId="84" fillId="0" borderId="21" xfId="0" applyNumberFormat="1" applyFont="1" applyBorder="1" applyProtection="1">
      <protection locked="0"/>
    </xf>
    <xf numFmtId="4" fontId="39" fillId="0" borderId="0" xfId="0" applyNumberFormat="1" applyFont="1" applyBorder="1" applyProtection="1">
      <protection locked="0"/>
    </xf>
    <xf numFmtId="4" fontId="0" fillId="0" borderId="0" xfId="0" applyNumberFormat="1" applyProtection="1">
      <protection locked="0"/>
    </xf>
    <xf numFmtId="0" fontId="35" fillId="0" borderId="0" xfId="0" applyFont="1" applyAlignment="1" applyProtection="1">
      <alignment horizontal="left"/>
      <protection locked="0"/>
    </xf>
    <xf numFmtId="4" fontId="21" fillId="0" borderId="18" xfId="0" applyNumberFormat="1" applyFont="1" applyFill="1" applyBorder="1" applyAlignment="1" applyProtection="1">
      <alignment horizontal="center"/>
      <protection locked="0"/>
    </xf>
    <xf numFmtId="4" fontId="21" fillId="0" borderId="0" xfId="0" applyNumberFormat="1" applyFont="1" applyFill="1" applyBorder="1" applyAlignment="1" applyProtection="1">
      <alignment horizontal="center"/>
      <protection locked="0"/>
    </xf>
    <xf numFmtId="4" fontId="21" fillId="0" borderId="0" xfId="0" applyNumberFormat="1" applyFont="1" applyFill="1" applyAlignment="1" applyProtection="1">
      <alignment horizontal="center"/>
      <protection locked="0"/>
    </xf>
    <xf numFmtId="0" fontId="18" fillId="0" borderId="0" xfId="0" applyFont="1" applyProtection="1"/>
    <xf numFmtId="4" fontId="18" fillId="0" borderId="0" xfId="0" applyNumberFormat="1" applyFont="1" applyFill="1" applyBorder="1" applyProtection="1"/>
    <xf numFmtId="0" fontId="18" fillId="0" borderId="0" xfId="0" applyFont="1" applyFill="1" applyBorder="1" applyProtection="1"/>
    <xf numFmtId="0" fontId="104" fillId="0" borderId="0" xfId="0" applyFont="1" applyProtection="1"/>
    <xf numFmtId="177" fontId="111" fillId="0" borderId="0" xfId="263" applyNumberFormat="1" applyFont="1" applyBorder="1" applyAlignment="1" applyProtection="1">
      <alignment horizontal="center" wrapText="1"/>
      <protection locked="0"/>
    </xf>
    <xf numFmtId="0" fontId="82" fillId="0" borderId="0" xfId="263" applyAlignment="1" applyProtection="1">
      <alignment horizontal="left" vertical="top" wrapText="1"/>
      <protection locked="0"/>
    </xf>
    <xf numFmtId="177" fontId="82" fillId="0" borderId="0" xfId="263" applyNumberFormat="1" applyFont="1" applyAlignment="1" applyProtection="1">
      <alignment horizontal="center" wrapText="1"/>
      <protection locked="0"/>
    </xf>
    <xf numFmtId="44" fontId="82" fillId="0" borderId="0" xfId="117" applyFont="1" applyAlignment="1" applyProtection="1">
      <alignment horizontal="left" vertical="top" wrapText="1"/>
      <protection locked="0"/>
    </xf>
    <xf numFmtId="4" fontId="111" fillId="0" borderId="0" xfId="263" applyNumberFormat="1" applyFont="1" applyProtection="1">
      <protection locked="0"/>
    </xf>
    <xf numFmtId="177" fontId="111" fillId="0" borderId="0" xfId="263" applyNumberFormat="1" applyFont="1" applyBorder="1" applyAlignment="1" applyProtection="1">
      <alignment horizontal="center"/>
      <protection locked="0"/>
    </xf>
    <xf numFmtId="4" fontId="84" fillId="0" borderId="19" xfId="0" applyNumberFormat="1" applyFont="1" applyBorder="1" applyAlignment="1" applyProtection="1">
      <alignment horizontal="center" vertical="center"/>
      <protection locked="0"/>
    </xf>
    <xf numFmtId="4" fontId="84" fillId="0" borderId="0" xfId="0" applyNumberFormat="1" applyFont="1" applyBorder="1" applyAlignment="1" applyProtection="1">
      <alignment horizontal="center" vertical="center"/>
      <protection locked="0"/>
    </xf>
    <xf numFmtId="2" fontId="84" fillId="0" borderId="0" xfId="0" applyNumberFormat="1" applyFont="1" applyAlignment="1" applyProtection="1">
      <alignment horizontal="center" vertical="center"/>
      <protection locked="0"/>
    </xf>
    <xf numFmtId="0" fontId="84" fillId="0" borderId="0" xfId="0" applyFont="1" applyAlignment="1" applyProtection="1">
      <alignment horizontal="center" vertical="center"/>
      <protection locked="0"/>
    </xf>
    <xf numFmtId="4" fontId="84" fillId="0" borderId="0" xfId="0" applyNumberFormat="1" applyFont="1" applyAlignment="1" applyProtection="1">
      <alignment horizontal="center" vertical="center"/>
      <protection locked="0"/>
    </xf>
    <xf numFmtId="0" fontId="84" fillId="0" borderId="0" xfId="0" applyFont="1" applyFill="1" applyBorder="1" applyAlignment="1" applyProtection="1">
      <alignment horizontal="left"/>
      <protection locked="0"/>
    </xf>
    <xf numFmtId="0" fontId="84" fillId="0" borderId="0" xfId="0" applyFont="1" applyFill="1" applyBorder="1" applyAlignment="1" applyProtection="1">
      <alignment horizontal="center" vertical="center"/>
      <protection locked="0"/>
    </xf>
    <xf numFmtId="4" fontId="84" fillId="0" borderId="18" xfId="0" applyNumberFormat="1" applyFont="1" applyBorder="1" applyAlignment="1" applyProtection="1">
      <alignment horizontal="center" vertical="center"/>
      <protection locked="0"/>
    </xf>
    <xf numFmtId="4" fontId="84" fillId="0" borderId="15" xfId="0" applyNumberFormat="1" applyFont="1" applyBorder="1" applyProtection="1">
      <protection locked="0"/>
    </xf>
    <xf numFmtId="2" fontId="84" fillId="0" borderId="0" xfId="0" applyNumberFormat="1" applyFont="1" applyAlignment="1" applyProtection="1">
      <alignment horizontal="center" vertical="center" wrapText="1"/>
      <protection locked="0"/>
    </xf>
    <xf numFmtId="2" fontId="98" fillId="0" borderId="0" xfId="0" applyNumberFormat="1" applyFont="1" applyAlignment="1" applyProtection="1">
      <alignment horizontal="center" vertical="center" wrapText="1"/>
      <protection locked="0"/>
    </xf>
    <xf numFmtId="0" fontId="84" fillId="0" borderId="0" xfId="0" applyFont="1" applyAlignment="1" applyProtection="1">
      <alignment horizontal="left"/>
      <protection locked="0"/>
    </xf>
    <xf numFmtId="0" fontId="21" fillId="0" borderId="0" xfId="0" applyFont="1" applyFill="1" applyBorder="1" applyProtection="1">
      <protection locked="0"/>
    </xf>
    <xf numFmtId="2" fontId="21" fillId="0" borderId="0" xfId="0" applyNumberFormat="1" applyFont="1" applyFill="1" applyAlignment="1" applyProtection="1">
      <protection locked="0"/>
    </xf>
    <xf numFmtId="0" fontId="21" fillId="0" borderId="18" xfId="0" applyFont="1" applyFill="1" applyBorder="1" applyProtection="1">
      <protection locked="0"/>
    </xf>
    <xf numFmtId="2" fontId="21" fillId="0" borderId="0" xfId="182" applyNumberFormat="1" applyFont="1" applyFill="1" applyAlignment="1" applyProtection="1">
      <protection locked="0"/>
    </xf>
    <xf numFmtId="0" fontId="21" fillId="0" borderId="0" xfId="0" applyNumberFormat="1" applyFont="1" applyFill="1" applyBorder="1" applyAlignment="1" applyProtection="1">
      <protection locked="0"/>
    </xf>
    <xf numFmtId="2" fontId="21" fillId="0" borderId="0" xfId="0" applyNumberFormat="1" applyFont="1" applyFill="1" applyBorder="1" applyAlignment="1" applyProtection="1">
      <protection locked="0"/>
    </xf>
    <xf numFmtId="2" fontId="21" fillId="0" borderId="18" xfId="0" applyNumberFormat="1" applyFont="1" applyFill="1" applyBorder="1" applyAlignment="1" applyProtection="1">
      <protection locked="0"/>
    </xf>
    <xf numFmtId="2" fontId="21" fillId="0" borderId="0" xfId="0" applyNumberFormat="1" applyFont="1" applyFill="1" applyBorder="1" applyAlignment="1" applyProtection="1">
      <alignment wrapText="1"/>
      <protection locked="0"/>
    </xf>
    <xf numFmtId="0" fontId="21" fillId="0" borderId="0" xfId="0" applyFont="1" applyFill="1" applyAlignment="1" applyProtection="1">
      <alignment horizontal="center"/>
      <protection locked="0"/>
    </xf>
    <xf numFmtId="2" fontId="21" fillId="0" borderId="0" xfId="0" applyNumberFormat="1" applyFont="1" applyFill="1" applyBorder="1" applyAlignment="1" applyProtection="1">
      <alignment horizontal="center"/>
      <protection locked="0"/>
    </xf>
    <xf numFmtId="0" fontId="21" fillId="0" borderId="18" xfId="0" applyNumberFormat="1" applyFont="1" applyFill="1" applyBorder="1" applyAlignment="1" applyProtection="1">
      <protection locked="0"/>
    </xf>
    <xf numFmtId="2" fontId="133" fillId="0" borderId="0" xfId="0" applyNumberFormat="1" applyFont="1" applyFill="1" applyAlignment="1" applyProtection="1">
      <protection locked="0"/>
    </xf>
    <xf numFmtId="2" fontId="21" fillId="0" borderId="18" xfId="0" applyNumberFormat="1" applyFont="1" applyFill="1" applyBorder="1" applyProtection="1">
      <protection locked="0"/>
    </xf>
    <xf numFmtId="2" fontId="21" fillId="0" borderId="0" xfId="0" applyNumberFormat="1" applyFont="1" applyFill="1" applyBorder="1" applyProtection="1">
      <protection locked="0"/>
    </xf>
    <xf numFmtId="2" fontId="133" fillId="0" borderId="18" xfId="0" applyNumberFormat="1" applyFont="1" applyFill="1" applyBorder="1" applyAlignment="1" applyProtection="1">
      <protection locked="0"/>
    </xf>
    <xf numFmtId="2" fontId="21" fillId="0" borderId="15" xfId="0" applyNumberFormat="1" applyFont="1" applyFill="1" applyBorder="1" applyAlignment="1" applyProtection="1">
      <protection locked="0"/>
    </xf>
    <xf numFmtId="4" fontId="21" fillId="0" borderId="0" xfId="0" applyNumberFormat="1" applyFont="1" applyFill="1" applyBorder="1" applyAlignment="1" applyProtection="1">
      <alignment horizontal="center" wrapText="1"/>
      <protection locked="0"/>
    </xf>
    <xf numFmtId="2" fontId="21" fillId="0" borderId="0" xfId="0" applyNumberFormat="1" applyFont="1" applyFill="1" applyAlignment="1" applyProtection="1">
      <alignment horizontal="center"/>
      <protection locked="0"/>
    </xf>
    <xf numFmtId="177" fontId="111" fillId="0" borderId="0" xfId="262" applyNumberFormat="1" applyFont="1" applyBorder="1" applyAlignment="1" applyProtection="1">
      <alignment horizontal="center" wrapText="1"/>
      <protection locked="0"/>
    </xf>
    <xf numFmtId="177" fontId="82" fillId="0" borderId="15" xfId="262" applyNumberFormat="1" applyFont="1" applyBorder="1" applyAlignment="1" applyProtection="1">
      <alignment horizontal="center" vertical="top" wrapText="1"/>
      <protection locked="0"/>
    </xf>
    <xf numFmtId="177" fontId="82" fillId="0" borderId="0" xfId="262" applyNumberFormat="1" applyFont="1" applyBorder="1" applyAlignment="1" applyProtection="1">
      <alignment horizontal="center" vertical="top" wrapText="1"/>
      <protection locked="0"/>
    </xf>
    <xf numFmtId="177" fontId="82" fillId="0" borderId="0" xfId="262" applyNumberFormat="1" applyFont="1" applyAlignment="1" applyProtection="1">
      <alignment horizontal="center" vertical="top" wrapText="1"/>
      <protection locked="0"/>
    </xf>
    <xf numFmtId="177" fontId="82" fillId="0" borderId="0" xfId="121" applyNumberFormat="1" applyFont="1" applyAlignment="1" applyProtection="1">
      <alignment horizontal="center" vertical="top" wrapText="1"/>
      <protection locked="0"/>
    </xf>
    <xf numFmtId="177" fontId="111" fillId="0" borderId="0" xfId="262" applyNumberFormat="1" applyFont="1" applyBorder="1" applyAlignment="1" applyProtection="1">
      <alignment horizontal="center" vertical="top" wrapText="1"/>
      <protection locked="0"/>
    </xf>
    <xf numFmtId="177" fontId="124" fillId="0" borderId="0" xfId="262" applyNumberFormat="1" applyFont="1" applyBorder="1" applyAlignment="1" applyProtection="1">
      <alignment horizontal="center" wrapText="1"/>
      <protection locked="0"/>
    </xf>
    <xf numFmtId="177" fontId="19" fillId="0" borderId="0" xfId="262" applyNumberFormat="1" applyFont="1" applyAlignment="1" applyProtection="1">
      <alignment horizontal="center"/>
      <protection locked="0"/>
    </xf>
    <xf numFmtId="177" fontId="82" fillId="0" borderId="15" xfId="121" applyNumberFormat="1" applyFont="1" applyBorder="1" applyAlignment="1" applyProtection="1">
      <alignment horizontal="center" vertical="top" wrapText="1"/>
      <protection locked="0"/>
    </xf>
    <xf numFmtId="177" fontId="82" fillId="0" borderId="0" xfId="121" applyNumberFormat="1" applyFont="1" applyBorder="1" applyAlignment="1" applyProtection="1">
      <alignment horizontal="center" vertical="top" wrapText="1"/>
      <protection locked="0"/>
    </xf>
    <xf numFmtId="177" fontId="155" fillId="0" borderId="0" xfId="262" applyNumberFormat="1" applyFont="1" applyAlignment="1" applyProtection="1">
      <alignment horizontal="center" wrapText="1"/>
      <protection locked="0"/>
    </xf>
    <xf numFmtId="177" fontId="124" fillId="0" borderId="0" xfId="262" applyNumberFormat="1" applyFont="1" applyBorder="1" applyAlignment="1" applyProtection="1">
      <alignment horizontal="center" vertical="top" wrapText="1"/>
      <protection locked="0"/>
    </xf>
    <xf numFmtId="177" fontId="19" fillId="0" borderId="0" xfId="262" applyNumberFormat="1" applyFont="1" applyBorder="1" applyAlignment="1" applyProtection="1">
      <alignment horizontal="center" wrapText="1"/>
      <protection locked="0"/>
    </xf>
    <xf numFmtId="0" fontId="82" fillId="0" borderId="0" xfId="262" applyFont="1" applyAlignment="1" applyProtection="1">
      <alignment horizontal="center" vertical="top" wrapText="1"/>
      <protection locked="0"/>
    </xf>
    <xf numFmtId="177" fontId="19" fillId="0" borderId="0" xfId="262" applyNumberFormat="1" applyFont="1" applyAlignment="1" applyProtection="1">
      <alignment horizontal="center" vertical="top"/>
      <protection locked="0"/>
    </xf>
    <xf numFmtId="4" fontId="111" fillId="0" borderId="0" xfId="262" applyNumberFormat="1" applyFont="1" applyAlignment="1" applyProtection="1">
      <alignment horizontal="center"/>
      <protection locked="0"/>
    </xf>
    <xf numFmtId="177" fontId="111" fillId="0" borderId="0" xfId="262" applyNumberFormat="1" applyFont="1" applyBorder="1" applyAlignment="1" applyProtection="1">
      <alignment horizontal="center"/>
      <protection locked="0"/>
    </xf>
    <xf numFmtId="177" fontId="19" fillId="0" borderId="15" xfId="262" applyNumberFormat="1" applyFont="1" applyBorder="1" applyAlignment="1" applyProtection="1">
      <alignment horizontal="center" wrapText="1"/>
      <protection locked="0"/>
    </xf>
    <xf numFmtId="2" fontId="159" fillId="0" borderId="0" xfId="0" applyNumberFormat="1" applyFont="1" applyAlignment="1" applyProtection="1">
      <alignment horizontal="right"/>
      <protection locked="0"/>
    </xf>
    <xf numFmtId="2" fontId="183" fillId="0" borderId="0" xfId="0" applyNumberFormat="1" applyFont="1" applyFill="1" applyBorder="1" applyAlignment="1" applyProtection="1">
      <alignment horizontal="right"/>
      <protection locked="0"/>
    </xf>
    <xf numFmtId="2" fontId="183" fillId="0" borderId="0" xfId="0" applyNumberFormat="1" applyFont="1" applyAlignment="1" applyProtection="1">
      <alignment horizontal="right"/>
      <protection locked="0"/>
    </xf>
    <xf numFmtId="2" fontId="187" fillId="0" borderId="0" xfId="0" applyNumberFormat="1" applyFont="1" applyAlignment="1" applyProtection="1">
      <alignment horizontal="right"/>
      <protection locked="0"/>
    </xf>
    <xf numFmtId="2" fontId="159" fillId="0" borderId="0" xfId="0" applyNumberFormat="1" applyFont="1" applyAlignment="1" applyProtection="1">
      <protection locked="0"/>
    </xf>
    <xf numFmtId="2" fontId="161" fillId="0" borderId="0" xfId="0" applyNumberFormat="1" applyFont="1" applyFill="1" applyBorder="1" applyAlignment="1" applyProtection="1">
      <protection locked="0"/>
    </xf>
    <xf numFmtId="2" fontId="159" fillId="0" borderId="0" xfId="0" applyNumberFormat="1" applyFont="1" applyAlignment="1" applyProtection="1">
      <alignment horizontal="center" vertical="top"/>
      <protection locked="0"/>
    </xf>
    <xf numFmtId="0" fontId="183" fillId="0" borderId="0" xfId="0" applyFont="1" applyBorder="1" applyAlignment="1" applyProtection="1">
      <alignment horizontal="center" vertical="center"/>
      <protection locked="0"/>
    </xf>
    <xf numFmtId="0" fontId="187" fillId="0" borderId="0" xfId="0" applyFont="1" applyBorder="1" applyAlignment="1" applyProtection="1">
      <alignment horizontal="center" vertical="center"/>
      <protection locked="0"/>
    </xf>
    <xf numFmtId="2" fontId="186" fillId="0" borderId="0" xfId="0" applyNumberFormat="1" applyFont="1" applyFill="1" applyBorder="1" applyAlignment="1" applyProtection="1">
      <alignment horizontal="center"/>
      <protection locked="0"/>
    </xf>
    <xf numFmtId="0" fontId="183" fillId="0" borderId="0" xfId="0" applyFont="1" applyBorder="1" applyAlignment="1" applyProtection="1">
      <alignment horizontal="right"/>
      <protection locked="0"/>
    </xf>
    <xf numFmtId="4" fontId="172" fillId="0" borderId="0" xfId="0" applyNumberFormat="1" applyFont="1" applyAlignment="1" applyProtection="1">
      <protection locked="0"/>
    </xf>
    <xf numFmtId="4" fontId="172" fillId="0" borderId="0" xfId="0" applyNumberFormat="1" applyFont="1" applyAlignment="1" applyProtection="1">
      <alignment horizontal="right" wrapText="1"/>
      <protection locked="0"/>
    </xf>
    <xf numFmtId="4" fontId="172" fillId="0" borderId="0" xfId="0" applyNumberFormat="1" applyFont="1" applyFill="1" applyAlignment="1" applyProtection="1">
      <alignment horizontal="right" wrapText="1"/>
      <protection locked="0"/>
    </xf>
    <xf numFmtId="2" fontId="159" fillId="0" borderId="0" xfId="0" applyNumberFormat="1" applyFont="1" applyFill="1" applyBorder="1" applyAlignment="1" applyProtection="1">
      <alignment horizontal="right"/>
      <protection locked="0"/>
    </xf>
    <xf numFmtId="2" fontId="183" fillId="0" borderId="0" xfId="0" applyNumberFormat="1" applyFont="1" applyFill="1" applyAlignment="1" applyProtection="1">
      <alignment horizontal="right"/>
      <protection locked="0"/>
    </xf>
    <xf numFmtId="2" fontId="159" fillId="0" borderId="0" xfId="0" applyNumberFormat="1" applyFont="1" applyFill="1" applyAlignment="1" applyProtection="1">
      <alignment horizontal="right"/>
      <protection locked="0"/>
    </xf>
    <xf numFmtId="2" fontId="183" fillId="0" borderId="0" xfId="0" applyNumberFormat="1" applyFont="1" applyAlignment="1" applyProtection="1">
      <alignment horizontal="center"/>
      <protection locked="0"/>
    </xf>
    <xf numFmtId="2" fontId="159" fillId="0" borderId="0" xfId="325" applyNumberFormat="1" applyFont="1" applyAlignment="1" applyProtection="1">
      <alignment horizontal="right"/>
      <protection locked="0"/>
    </xf>
    <xf numFmtId="2" fontId="187" fillId="0" borderId="0" xfId="325" applyNumberFormat="1" applyFont="1" applyAlignment="1" applyProtection="1">
      <alignment horizontal="right"/>
      <protection locked="0"/>
    </xf>
    <xf numFmtId="2" fontId="159" fillId="0" borderId="0" xfId="325" applyNumberFormat="1" applyFont="1" applyFill="1" applyBorder="1" applyAlignment="1" applyProtection="1">
      <alignment horizontal="right"/>
      <protection locked="0"/>
    </xf>
    <xf numFmtId="0" fontId="159" fillId="0" borderId="0" xfId="325" applyFont="1" applyAlignment="1" applyProtection="1">
      <alignment horizontal="right" vertical="top"/>
      <protection locked="0"/>
    </xf>
    <xf numFmtId="2" fontId="183" fillId="0" borderId="0" xfId="325" applyNumberFormat="1" applyFont="1" applyAlignment="1" applyProtection="1">
      <alignment horizontal="right"/>
      <protection locked="0"/>
    </xf>
    <xf numFmtId="2" fontId="161" fillId="0" borderId="0" xfId="325" applyNumberFormat="1" applyFont="1" applyFill="1" applyBorder="1" applyAlignment="1" applyProtection="1">
      <alignment horizontal="right"/>
      <protection locked="0"/>
    </xf>
    <xf numFmtId="2" fontId="159" fillId="0" borderId="0" xfId="325" applyNumberFormat="1" applyFont="1" applyAlignment="1" applyProtection="1">
      <alignment horizontal="right" vertical="top"/>
      <protection locked="0"/>
    </xf>
    <xf numFmtId="0" fontId="159" fillId="0" borderId="0" xfId="325" applyFont="1" applyAlignment="1" applyProtection="1">
      <alignment horizontal="right"/>
      <protection locked="0"/>
    </xf>
    <xf numFmtId="2" fontId="159" fillId="0" borderId="0" xfId="325" applyNumberFormat="1" applyFont="1" applyAlignment="1" applyProtection="1">
      <alignment horizontal="center" vertical="top"/>
      <protection locked="0"/>
    </xf>
    <xf numFmtId="0" fontId="183" fillId="0" borderId="0" xfId="325" applyFont="1" applyBorder="1" applyAlignment="1" applyProtection="1">
      <alignment horizontal="right"/>
      <protection locked="0"/>
    </xf>
    <xf numFmtId="177" fontId="159" fillId="0" borderId="0" xfId="313" applyNumberFormat="1" applyFont="1" applyBorder="1" applyAlignment="1" applyProtection="1">
      <alignment horizontal="center" wrapText="1"/>
      <protection locked="0"/>
    </xf>
    <xf numFmtId="177" fontId="159" fillId="0" borderId="0" xfId="313" applyNumberFormat="1" applyFont="1" applyAlignment="1" applyProtection="1">
      <alignment horizontal="center" vertical="top" wrapText="1"/>
      <protection locked="0"/>
    </xf>
    <xf numFmtId="177" fontId="159" fillId="0" borderId="0" xfId="313" applyNumberFormat="1" applyFont="1" applyAlignment="1" applyProtection="1">
      <alignment horizontal="center" wrapText="1"/>
      <protection locked="0"/>
    </xf>
    <xf numFmtId="177" fontId="159" fillId="0" borderId="0" xfId="313" applyNumberFormat="1" applyFont="1" applyFill="1" applyBorder="1" applyAlignment="1" applyProtection="1">
      <alignment horizontal="center" wrapText="1"/>
      <protection locked="0"/>
    </xf>
    <xf numFmtId="177" fontId="159" fillId="0" borderId="0" xfId="118" applyNumberFormat="1" applyFont="1" applyAlignment="1" applyProtection="1">
      <alignment horizontal="center" vertical="top" wrapText="1"/>
      <protection locked="0"/>
    </xf>
    <xf numFmtId="177" fontId="159" fillId="0" borderId="0" xfId="118" applyNumberFormat="1" applyFont="1" applyBorder="1" applyAlignment="1" applyProtection="1">
      <alignment horizontal="center" wrapText="1"/>
      <protection locked="0"/>
    </xf>
    <xf numFmtId="177" fontId="159" fillId="0" borderId="0" xfId="313" applyNumberFormat="1" applyFont="1" applyAlignment="1" applyProtection="1">
      <alignment horizontal="center"/>
      <protection locked="0"/>
    </xf>
    <xf numFmtId="4" fontId="159" fillId="0" borderId="0" xfId="313" applyNumberFormat="1" applyFont="1" applyAlignment="1" applyProtection="1">
      <alignment horizontal="center"/>
      <protection locked="0"/>
    </xf>
    <xf numFmtId="177" fontId="159" fillId="0" borderId="0" xfId="313" applyNumberFormat="1" applyFont="1" applyAlignment="1" applyProtection="1">
      <alignment horizontal="center" vertical="top"/>
      <protection locked="0"/>
    </xf>
    <xf numFmtId="4" fontId="159" fillId="0" borderId="0" xfId="313" applyNumberFormat="1" applyFont="1" applyAlignment="1" applyProtection="1">
      <alignment horizontal="center" vertical="top"/>
      <protection locked="0"/>
    </xf>
    <xf numFmtId="177" fontId="166" fillId="0" borderId="0" xfId="313" applyNumberFormat="1" applyFont="1" applyBorder="1" applyAlignment="1" applyProtection="1">
      <alignment horizontal="center" wrapText="1"/>
      <protection locked="0"/>
    </xf>
    <xf numFmtId="177" fontId="159" fillId="0" borderId="15" xfId="313" applyNumberFormat="1" applyFont="1" applyBorder="1" applyAlignment="1" applyProtection="1">
      <alignment horizontal="center" vertical="top" wrapText="1"/>
      <protection locked="0"/>
    </xf>
    <xf numFmtId="177" fontId="159" fillId="0" borderId="0" xfId="313" applyNumberFormat="1" applyFont="1" applyBorder="1" applyAlignment="1" applyProtection="1">
      <alignment horizontal="center" vertical="top" wrapText="1"/>
      <protection locked="0"/>
    </xf>
    <xf numFmtId="177" fontId="159" fillId="0" borderId="15" xfId="118" applyNumberFormat="1" applyFont="1" applyBorder="1" applyAlignment="1" applyProtection="1">
      <alignment horizontal="center" vertical="top" wrapText="1"/>
      <protection locked="0"/>
    </xf>
    <xf numFmtId="177" fontId="204" fillId="0" borderId="0" xfId="313" applyNumberFormat="1" applyFont="1" applyAlignment="1" applyProtection="1">
      <alignment horizontal="center" wrapText="1"/>
      <protection locked="0"/>
    </xf>
    <xf numFmtId="177" fontId="166" fillId="0" borderId="0" xfId="313" applyNumberFormat="1" applyFont="1" applyBorder="1" applyAlignment="1" applyProtection="1">
      <alignment horizontal="center" vertical="top" wrapText="1"/>
      <protection locked="0"/>
    </xf>
    <xf numFmtId="177" fontId="159" fillId="0" borderId="0" xfId="313" applyNumberFormat="1" applyFont="1" applyBorder="1" applyAlignment="1" applyProtection="1">
      <alignment horizontal="center"/>
      <protection locked="0"/>
    </xf>
    <xf numFmtId="177" fontId="159" fillId="0" borderId="15" xfId="313" applyNumberFormat="1" applyFont="1" applyBorder="1" applyAlignment="1" applyProtection="1">
      <alignment horizontal="center" wrapText="1"/>
      <protection locked="0"/>
    </xf>
    <xf numFmtId="2" fontId="166" fillId="0" borderId="0" xfId="315" applyNumberFormat="1" applyFont="1" applyFill="1" applyAlignment="1" applyProtection="1">
      <protection locked="0"/>
    </xf>
    <xf numFmtId="2" fontId="166" fillId="0" borderId="0" xfId="315" applyNumberFormat="1" applyFont="1" applyFill="1" applyAlignment="1" applyProtection="1">
      <alignment wrapText="1"/>
      <protection locked="0"/>
    </xf>
    <xf numFmtId="2" fontId="166" fillId="0" borderId="0" xfId="182" applyNumberFormat="1" applyFont="1" applyFill="1" applyAlignment="1" applyProtection="1">
      <protection locked="0"/>
    </xf>
    <xf numFmtId="3" fontId="166" fillId="0" borderId="0" xfId="182" applyNumberFormat="1" applyFont="1" applyFill="1" applyAlignment="1" applyProtection="1">
      <alignment horizontal="center"/>
      <protection locked="0"/>
    </xf>
    <xf numFmtId="3" fontId="166" fillId="0" borderId="0" xfId="315" applyNumberFormat="1" applyFont="1" applyFill="1" applyAlignment="1" applyProtection="1">
      <alignment horizontal="center"/>
      <protection locked="0"/>
    </xf>
    <xf numFmtId="0" fontId="166" fillId="0" borderId="18" xfId="315" applyFont="1" applyFill="1" applyBorder="1" applyProtection="1">
      <protection locked="0"/>
    </xf>
    <xf numFmtId="2" fontId="215" fillId="0" borderId="0" xfId="315" applyNumberFormat="1" applyFont="1" applyFill="1" applyAlignment="1" applyProtection="1">
      <protection locked="0"/>
    </xf>
    <xf numFmtId="2" fontId="212" fillId="0" borderId="0" xfId="315" applyNumberFormat="1" applyFont="1" applyFill="1" applyBorder="1" applyAlignment="1" applyProtection="1">
      <protection locked="0"/>
    </xf>
    <xf numFmtId="3" fontId="212" fillId="0" borderId="18" xfId="315" applyNumberFormat="1" applyFont="1" applyFill="1" applyBorder="1" applyAlignment="1" applyProtection="1">
      <alignment horizontal="center" wrapText="1"/>
      <protection locked="0"/>
    </xf>
    <xf numFmtId="2" fontId="212" fillId="0" borderId="18" xfId="315" applyNumberFormat="1" applyFont="1" applyFill="1" applyBorder="1" applyAlignment="1" applyProtection="1">
      <protection locked="0"/>
    </xf>
    <xf numFmtId="2" fontId="212" fillId="0" borderId="0" xfId="315" applyNumberFormat="1" applyFont="1" applyFill="1" applyBorder="1" applyAlignment="1" applyProtection="1">
      <alignment wrapText="1"/>
      <protection locked="0"/>
    </xf>
    <xf numFmtId="0" fontId="212" fillId="0" borderId="0" xfId="315" applyNumberFormat="1" applyFont="1" applyFill="1" applyBorder="1" applyAlignment="1" applyProtection="1">
      <protection locked="0"/>
    </xf>
    <xf numFmtId="2" fontId="212" fillId="0" borderId="0" xfId="315" applyNumberFormat="1" applyFont="1" applyFill="1" applyAlignment="1" applyProtection="1">
      <protection locked="0"/>
    </xf>
    <xf numFmtId="0" fontId="212" fillId="0" borderId="0" xfId="315" applyNumberFormat="1" applyFont="1" applyFill="1" applyBorder="1" applyAlignment="1" applyProtection="1">
      <alignment horizontal="right"/>
      <protection locked="0"/>
    </xf>
    <xf numFmtId="2" fontId="166" fillId="0" borderId="0" xfId="315" applyNumberFormat="1" applyFont="1" applyFill="1" applyAlignment="1" applyProtection="1">
      <alignment horizontal="right"/>
      <protection locked="0"/>
    </xf>
    <xf numFmtId="2" fontId="212" fillId="0" borderId="0" xfId="315" applyNumberFormat="1" applyFont="1" applyFill="1" applyBorder="1" applyAlignment="1" applyProtection="1">
      <alignment horizontal="right"/>
      <protection locked="0"/>
    </xf>
    <xf numFmtId="0" fontId="166" fillId="0" borderId="0" xfId="315" applyFont="1" applyFill="1" applyAlignment="1" applyProtection="1">
      <alignment horizontal="right"/>
      <protection locked="0"/>
    </xf>
    <xf numFmtId="2" fontId="166" fillId="0" borderId="0" xfId="315" applyNumberFormat="1" applyFont="1" applyFill="1" applyBorder="1" applyAlignment="1" applyProtection="1">
      <alignment horizontal="right"/>
      <protection locked="0"/>
    </xf>
    <xf numFmtId="0" fontId="212" fillId="0" borderId="18" xfId="315" applyNumberFormat="1" applyFont="1" applyFill="1" applyBorder="1" applyAlignment="1" applyProtection="1">
      <alignment horizontal="right"/>
      <protection locked="0"/>
    </xf>
    <xf numFmtId="2" fontId="215" fillId="0" borderId="0" xfId="315" applyNumberFormat="1" applyFont="1" applyFill="1" applyAlignment="1" applyProtection="1">
      <alignment horizontal="right"/>
      <protection locked="0"/>
    </xf>
    <xf numFmtId="4" fontId="222" fillId="0" borderId="0" xfId="339" applyNumberFormat="1" applyFont="1" applyAlignment="1" applyProtection="1">
      <protection locked="0"/>
    </xf>
    <xf numFmtId="4" fontId="222" fillId="0" borderId="0" xfId="339" applyNumberFormat="1" applyFont="1" applyAlignment="1" applyProtection="1">
      <alignment horizontal="right" wrapText="1"/>
      <protection locked="0"/>
    </xf>
    <xf numFmtId="4" fontId="222" fillId="0" borderId="0" xfId="339" applyNumberFormat="1" applyFont="1" applyFill="1" applyAlignment="1" applyProtection="1">
      <alignment horizontal="right" wrapText="1"/>
      <protection locked="0"/>
    </xf>
    <xf numFmtId="4" fontId="222" fillId="0" borderId="23" xfId="339" applyNumberFormat="1" applyFont="1" applyFill="1" applyBorder="1" applyAlignment="1" applyProtection="1">
      <alignment horizontal="right" wrapText="1"/>
      <protection locked="0"/>
    </xf>
    <xf numFmtId="4" fontId="222" fillId="0" borderId="0" xfId="339" applyNumberFormat="1" applyFont="1" applyFill="1" applyBorder="1" applyAlignment="1" applyProtection="1">
      <alignment horizontal="right" wrapText="1"/>
      <protection locked="0"/>
    </xf>
    <xf numFmtId="4" fontId="222" fillId="26" borderId="23" xfId="339" applyNumberFormat="1" applyFont="1" applyFill="1" applyBorder="1" applyAlignment="1" applyProtection="1">
      <alignment horizontal="right" wrapText="1"/>
      <protection locked="0"/>
    </xf>
    <xf numFmtId="4" fontId="222" fillId="0" borderId="0" xfId="339" applyNumberFormat="1" applyFont="1" applyFill="1" applyAlignment="1" applyProtection="1">
      <protection locked="0"/>
    </xf>
    <xf numFmtId="177" fontId="21" fillId="0" borderId="18" xfId="0" applyNumberFormat="1" applyFont="1" applyFill="1" applyBorder="1" applyProtection="1"/>
    <xf numFmtId="49" fontId="182" fillId="0" borderId="0" xfId="0" applyNumberFormat="1" applyFont="1" applyBorder="1" applyAlignment="1">
      <alignment horizontal="left" vertical="center"/>
    </xf>
    <xf numFmtId="0" fontId="107"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vertical="center" wrapText="1"/>
    </xf>
    <xf numFmtId="49" fontId="18" fillId="0" borderId="0" xfId="0" applyNumberFormat="1" applyFont="1" applyAlignment="1"/>
    <xf numFmtId="0" fontId="18" fillId="0" borderId="0" xfId="0" applyFont="1" applyAlignment="1"/>
    <xf numFmtId="49" fontId="7" fillId="0" borderId="0" xfId="0" applyNumberFormat="1" applyFont="1" applyAlignment="1"/>
    <xf numFmtId="0" fontId="7" fillId="0" borderId="0" xfId="0" applyFont="1" applyAlignment="1"/>
    <xf numFmtId="0" fontId="107" fillId="0" borderId="0" xfId="0" applyFont="1" applyFill="1" applyAlignment="1">
      <alignment horizontal="center" vertical="center"/>
    </xf>
    <xf numFmtId="0" fontId="7" fillId="0" borderId="0" xfId="0" applyFont="1" applyFill="1" applyAlignment="1">
      <alignment horizontal="center" vertical="center"/>
    </xf>
    <xf numFmtId="49" fontId="7" fillId="0" borderId="0" xfId="0" applyNumberFormat="1" applyFont="1" applyFill="1" applyAlignment="1"/>
    <xf numFmtId="0" fontId="7" fillId="0" borderId="0" xfId="0" applyFont="1" applyFill="1" applyAlignment="1"/>
    <xf numFmtId="0" fontId="102" fillId="26" borderId="22" xfId="0" applyFont="1" applyFill="1" applyBorder="1" applyAlignment="1">
      <alignment horizontal="left"/>
    </xf>
    <xf numFmtId="0" fontId="102" fillId="26" borderId="23" xfId="0" applyFont="1" applyFill="1" applyBorder="1" applyAlignment="1">
      <alignment horizontal="left"/>
    </xf>
    <xf numFmtId="0" fontId="102" fillId="26" borderId="21" xfId="0" applyFont="1" applyFill="1" applyBorder="1" applyAlignment="1">
      <alignment horizontal="left"/>
    </xf>
    <xf numFmtId="0" fontId="84" fillId="26" borderId="22" xfId="0" applyFont="1" applyFill="1" applyBorder="1" applyAlignment="1">
      <alignment horizontal="left"/>
    </xf>
    <xf numFmtId="0" fontId="84" fillId="26" borderId="23" xfId="0" applyFont="1" applyFill="1" applyBorder="1" applyAlignment="1">
      <alignment horizontal="left"/>
    </xf>
    <xf numFmtId="0" fontId="84" fillId="26" borderId="21" xfId="0" applyFont="1" applyFill="1" applyBorder="1" applyAlignment="1">
      <alignment horizontal="left"/>
    </xf>
    <xf numFmtId="2" fontId="18" fillId="0" borderId="0" xfId="0" applyNumberFormat="1" applyFont="1"/>
    <xf numFmtId="2" fontId="32" fillId="0" borderId="0" xfId="0" applyNumberFormat="1" applyFont="1"/>
    <xf numFmtId="0" fontId="102" fillId="26" borderId="26" xfId="0" applyFont="1" applyFill="1" applyBorder="1" applyAlignment="1">
      <alignment horizontal="left"/>
    </xf>
    <xf numFmtId="0" fontId="102" fillId="26" borderId="18" xfId="0" applyFont="1" applyFill="1" applyBorder="1" applyAlignment="1">
      <alignment horizontal="left"/>
    </xf>
    <xf numFmtId="0" fontId="102" fillId="26" borderId="25" xfId="0" applyFont="1" applyFill="1" applyBorder="1" applyAlignment="1">
      <alignment horizontal="left"/>
    </xf>
    <xf numFmtId="0" fontId="98" fillId="26" borderId="22" xfId="0" applyFont="1" applyFill="1" applyBorder="1" applyAlignment="1">
      <alignment horizontal="left"/>
    </xf>
    <xf numFmtId="0" fontId="97" fillId="26" borderId="23" xfId="0" applyFont="1" applyFill="1" applyBorder="1" applyAlignment="1">
      <alignment horizontal="left"/>
    </xf>
    <xf numFmtId="0" fontId="98" fillId="26" borderId="23" xfId="0" applyFont="1" applyFill="1" applyBorder="1" applyAlignment="1">
      <alignment horizontal="left"/>
    </xf>
    <xf numFmtId="0" fontId="98" fillId="26" borderId="21" xfId="0" applyFont="1" applyFill="1" applyBorder="1" applyAlignment="1">
      <alignment horizontal="left"/>
    </xf>
    <xf numFmtId="2" fontId="8" fillId="26" borderId="26" xfId="0" applyNumberFormat="1" applyFont="1" applyFill="1" applyBorder="1" applyAlignment="1">
      <alignment horizontal="center"/>
    </xf>
    <xf numFmtId="2" fontId="8" fillId="26" borderId="18" xfId="0" applyNumberFormat="1" applyFont="1" applyFill="1" applyBorder="1" applyAlignment="1">
      <alignment horizontal="center"/>
    </xf>
    <xf numFmtId="2" fontId="8" fillId="26" borderId="25" xfId="0" applyNumberFormat="1" applyFont="1" applyFill="1" applyBorder="1" applyAlignment="1">
      <alignment horizontal="center"/>
    </xf>
    <xf numFmtId="2" fontId="22" fillId="0" borderId="0" xfId="0" applyNumberFormat="1" applyFont="1" applyFill="1" applyBorder="1" applyAlignment="1">
      <alignment vertical="center"/>
    </xf>
    <xf numFmtId="4" fontId="18" fillId="0" borderId="22" xfId="0" applyNumberFormat="1" applyFont="1" applyFill="1" applyBorder="1" applyProtection="1"/>
    <xf numFmtId="4" fontId="18" fillId="0" borderId="21" xfId="0" applyNumberFormat="1" applyFont="1" applyFill="1" applyBorder="1" applyProtection="1"/>
    <xf numFmtId="4" fontId="104" fillId="26" borderId="22" xfId="0" applyNumberFormat="1" applyFont="1" applyFill="1" applyBorder="1" applyAlignment="1" applyProtection="1">
      <alignment vertical="center"/>
    </xf>
    <xf numFmtId="4" fontId="104" fillId="26" borderId="21" xfId="0" applyNumberFormat="1" applyFont="1" applyFill="1" applyBorder="1" applyAlignment="1" applyProtection="1">
      <alignment vertical="center"/>
    </xf>
    <xf numFmtId="177" fontId="22" fillId="0" borderId="27" xfId="0" applyNumberFormat="1" applyFont="1" applyFill="1" applyBorder="1" applyAlignment="1">
      <alignment horizontal="center"/>
    </xf>
    <xf numFmtId="177" fontId="21" fillId="0" borderId="0" xfId="0" applyNumberFormat="1" applyFont="1" applyFill="1" applyBorder="1" applyAlignment="1">
      <alignment horizontal="center"/>
    </xf>
    <xf numFmtId="0" fontId="125" fillId="0" borderId="0" xfId="263" applyFont="1" applyAlignment="1">
      <alignment horizontal="center"/>
    </xf>
    <xf numFmtId="4" fontId="13" fillId="26" borderId="22" xfId="264" applyNumberFormat="1" applyFont="1" applyFill="1" applyBorder="1" applyAlignment="1">
      <alignment vertical="center"/>
    </xf>
    <xf numFmtId="4" fontId="13" fillId="26" borderId="21" xfId="264" applyNumberFormat="1" applyFont="1" applyFill="1" applyBorder="1" applyAlignment="1">
      <alignment vertical="center"/>
    </xf>
    <xf numFmtId="4" fontId="12" fillId="26" borderId="22" xfId="264" applyNumberFormat="1" applyFont="1" applyFill="1" applyBorder="1" applyAlignment="1">
      <alignment vertical="center"/>
    </xf>
    <xf numFmtId="4" fontId="12" fillId="26" borderId="21" xfId="264" applyNumberFormat="1" applyFont="1" applyFill="1" applyBorder="1" applyAlignment="1">
      <alignment vertical="center"/>
    </xf>
    <xf numFmtId="4" fontId="13" fillId="26" borderId="28" xfId="264" applyNumberFormat="1" applyFont="1" applyFill="1" applyBorder="1" applyAlignment="1">
      <alignment vertical="center"/>
    </xf>
    <xf numFmtId="4" fontId="13" fillId="26" borderId="29" xfId="264" applyNumberFormat="1" applyFont="1" applyFill="1" applyBorder="1" applyAlignment="1">
      <alignment vertical="center"/>
    </xf>
    <xf numFmtId="2" fontId="8" fillId="26" borderId="26" xfId="264" applyNumberFormat="1" applyFont="1" applyFill="1" applyBorder="1" applyAlignment="1">
      <alignment horizontal="center"/>
    </xf>
    <xf numFmtId="2" fontId="8" fillId="26" borderId="18" xfId="264" applyNumberFormat="1" applyFont="1" applyFill="1" applyBorder="1" applyAlignment="1">
      <alignment horizontal="center"/>
    </xf>
    <xf numFmtId="2" fontId="8" fillId="26" borderId="25" xfId="264" applyNumberFormat="1" applyFont="1" applyFill="1" applyBorder="1" applyAlignment="1">
      <alignment horizontal="center"/>
    </xf>
    <xf numFmtId="4" fontId="18" fillId="0" borderId="22" xfId="264" applyNumberFormat="1" applyFont="1" applyFill="1" applyBorder="1"/>
    <xf numFmtId="4" fontId="18" fillId="0" borderId="21" xfId="264" applyNumberFormat="1" applyFont="1" applyFill="1" applyBorder="1"/>
    <xf numFmtId="2" fontId="10" fillId="26" borderId="13" xfId="264" applyNumberFormat="1" applyFont="1" applyFill="1" applyBorder="1" applyAlignment="1">
      <alignment horizontal="left"/>
    </xf>
    <xf numFmtId="2" fontId="10" fillId="26" borderId="0" xfId="264" applyNumberFormat="1" applyFont="1" applyFill="1" applyBorder="1" applyAlignment="1">
      <alignment horizontal="left"/>
    </xf>
    <xf numFmtId="2" fontId="10" fillId="26" borderId="16" xfId="264" applyNumberFormat="1" applyFont="1" applyFill="1" applyBorder="1" applyAlignment="1">
      <alignment horizontal="left"/>
    </xf>
    <xf numFmtId="2" fontId="84" fillId="0" borderId="0" xfId="0" applyNumberFormat="1" applyFont="1"/>
    <xf numFmtId="0" fontId="98" fillId="27" borderId="22" xfId="0" applyFont="1" applyFill="1" applyBorder="1" applyAlignment="1">
      <alignment horizontal="left"/>
    </xf>
    <xf numFmtId="0" fontId="84" fillId="27" borderId="23" xfId="0" applyFont="1" applyFill="1" applyBorder="1" applyAlignment="1">
      <alignment horizontal="left"/>
    </xf>
    <xf numFmtId="0" fontId="84" fillId="0" borderId="0" xfId="0" applyFont="1" applyBorder="1" applyAlignment="1">
      <alignment horizontal="right"/>
    </xf>
    <xf numFmtId="0" fontId="0" fillId="0" borderId="16" xfId="0" applyBorder="1" applyAlignment="1">
      <alignment horizontal="right"/>
    </xf>
    <xf numFmtId="0" fontId="98" fillId="27" borderId="23" xfId="0" applyFont="1" applyFill="1" applyBorder="1" applyAlignment="1">
      <alignment horizontal="left"/>
    </xf>
    <xf numFmtId="0" fontId="98" fillId="27" borderId="21" xfId="0" applyFont="1" applyFill="1" applyBorder="1" applyAlignment="1">
      <alignment horizontal="left"/>
    </xf>
    <xf numFmtId="2" fontId="18" fillId="27" borderId="26" xfId="0" applyNumberFormat="1" applyFont="1" applyFill="1" applyBorder="1" applyAlignment="1">
      <alignment horizontal="center"/>
    </xf>
    <xf numFmtId="2" fontId="18" fillId="27" borderId="18" xfId="0" applyNumberFormat="1" applyFont="1" applyFill="1" applyBorder="1" applyAlignment="1">
      <alignment horizontal="center"/>
    </xf>
    <xf numFmtId="2" fontId="18" fillId="27" borderId="25" xfId="0" applyNumberFormat="1" applyFont="1" applyFill="1" applyBorder="1" applyAlignment="1">
      <alignment horizontal="center"/>
    </xf>
    <xf numFmtId="4" fontId="18" fillId="0" borderId="22" xfId="0" applyNumberFormat="1" applyFont="1" applyFill="1" applyBorder="1"/>
    <xf numFmtId="4" fontId="18" fillId="0" borderId="21" xfId="0" applyNumberFormat="1" applyFont="1" applyFill="1" applyBorder="1"/>
    <xf numFmtId="4" fontId="98" fillId="27" borderId="22" xfId="0" applyNumberFormat="1" applyFont="1" applyFill="1" applyBorder="1" applyAlignment="1">
      <alignment vertical="center"/>
    </xf>
    <xf numFmtId="4" fontId="98" fillId="27" borderId="21" xfId="0" applyNumberFormat="1" applyFont="1" applyFill="1" applyBorder="1" applyAlignment="1">
      <alignment vertical="center"/>
    </xf>
    <xf numFmtId="177" fontId="22" fillId="0" borderId="18" xfId="0" applyNumberFormat="1" applyFont="1" applyFill="1" applyBorder="1" applyAlignment="1">
      <alignment horizontal="center" wrapText="1"/>
    </xf>
    <xf numFmtId="177" fontId="21" fillId="0" borderId="27" xfId="0" applyNumberFormat="1" applyFont="1" applyFill="1" applyBorder="1" applyAlignment="1">
      <alignment horizontal="right"/>
    </xf>
    <xf numFmtId="0" fontId="190" fillId="0" borderId="0" xfId="0" applyNumberFormat="1" applyFont="1" applyAlignment="1">
      <alignment horizontal="left" vertical="center"/>
    </xf>
    <xf numFmtId="49" fontId="159" fillId="0" borderId="0" xfId="0" applyNumberFormat="1" applyFont="1" applyFill="1" applyBorder="1" applyAlignment="1">
      <alignment horizontal="center" vertical="top"/>
    </xf>
    <xf numFmtId="49" fontId="192" fillId="0" borderId="23" xfId="0" applyNumberFormat="1" applyFont="1" applyBorder="1" applyAlignment="1">
      <alignment horizontal="center" vertical="center" wrapText="1"/>
    </xf>
    <xf numFmtId="0" fontId="166" fillId="0" borderId="0" xfId="0" applyNumberFormat="1" applyFont="1" applyAlignment="1">
      <alignment horizontal="justify" vertical="top" wrapText="1"/>
    </xf>
    <xf numFmtId="0" fontId="159" fillId="0" borderId="0" xfId="0" applyNumberFormat="1" applyFont="1" applyFill="1" applyBorder="1" applyAlignment="1">
      <alignment horizontal="center" vertical="top"/>
    </xf>
    <xf numFmtId="0" fontId="193" fillId="0" borderId="0" xfId="0" applyNumberFormat="1" applyFont="1" applyAlignment="1">
      <alignment horizontal="justify" vertical="top" wrapText="1"/>
    </xf>
    <xf numFmtId="0" fontId="183" fillId="0" borderId="0" xfId="0" applyNumberFormat="1" applyFont="1" applyFill="1" applyBorder="1" applyAlignment="1">
      <alignment horizontal="center" vertical="top"/>
    </xf>
    <xf numFmtId="4" fontId="159" fillId="0" borderId="0" xfId="0" applyNumberFormat="1" applyFont="1" applyAlignment="1">
      <alignment horizontal="left" wrapText="1"/>
    </xf>
    <xf numFmtId="4" fontId="159" fillId="0" borderId="0" xfId="0" applyNumberFormat="1" applyFont="1" applyAlignment="1">
      <alignment horizontal="center" wrapText="1"/>
    </xf>
    <xf numFmtId="0" fontId="159" fillId="0" borderId="0" xfId="0" applyNumberFormat="1" applyFont="1" applyFill="1" applyBorder="1" applyAlignment="1">
      <alignment horizontal="center" vertical="top" wrapText="1"/>
    </xf>
    <xf numFmtId="0" fontId="159" fillId="0" borderId="15" xfId="0" applyNumberFormat="1" applyFont="1" applyFill="1" applyBorder="1" applyAlignment="1">
      <alignment horizontal="center" vertical="top"/>
    </xf>
    <xf numFmtId="0" fontId="182" fillId="0" borderId="23" xfId="0" applyNumberFormat="1" applyFont="1" applyBorder="1" applyAlignment="1">
      <alignment horizontal="justify" vertical="center"/>
    </xf>
    <xf numFmtId="2" fontId="183" fillId="0" borderId="0" xfId="0" applyNumberFormat="1" applyFont="1" applyAlignment="1">
      <alignment horizontal="center" vertical="center" wrapText="1"/>
    </xf>
    <xf numFmtId="0" fontId="176" fillId="0" borderId="0" xfId="0" applyNumberFormat="1" applyFont="1" applyAlignment="1">
      <alignment horizontal="left" vertical="top" wrapText="1"/>
    </xf>
    <xf numFmtId="0" fontId="179" fillId="0" borderId="0" xfId="0" applyNumberFormat="1" applyFont="1" applyAlignment="1">
      <alignment horizontal="left" vertical="top" wrapText="1"/>
    </xf>
    <xf numFmtId="0" fontId="194" fillId="0" borderId="0" xfId="0" applyNumberFormat="1" applyFont="1" applyAlignment="1">
      <alignment horizontal="left" vertical="top" wrapText="1"/>
    </xf>
    <xf numFmtId="0" fontId="0" fillId="0" borderId="0" xfId="0"/>
    <xf numFmtId="2" fontId="183" fillId="0" borderId="0" xfId="0" applyNumberFormat="1" applyFont="1" applyAlignment="1" applyProtection="1">
      <alignment horizontal="center"/>
      <protection locked="0"/>
    </xf>
    <xf numFmtId="4" fontId="183" fillId="0" borderId="0" xfId="0" applyNumberFormat="1" applyFont="1" applyAlignment="1">
      <alignment horizontal="center"/>
    </xf>
    <xf numFmtId="49" fontId="182" fillId="0" borderId="23" xfId="0" applyNumberFormat="1" applyFont="1" applyBorder="1" applyAlignment="1">
      <alignment horizontal="justify" vertical="top"/>
    </xf>
    <xf numFmtId="0" fontId="189" fillId="0" borderId="0" xfId="0" applyNumberFormat="1" applyFont="1" applyAlignment="1">
      <alignment horizontal="left" vertical="center"/>
    </xf>
    <xf numFmtId="0" fontId="185" fillId="0" borderId="0" xfId="0" applyNumberFormat="1" applyFont="1" applyFill="1" applyAlignment="1">
      <alignment horizontal="justify" vertical="top" wrapText="1"/>
    </xf>
    <xf numFmtId="0" fontId="183" fillId="0" borderId="0" xfId="0" applyFont="1" applyAlignment="1">
      <alignment horizontal="center"/>
    </xf>
    <xf numFmtId="4" fontId="159" fillId="0" borderId="0" xfId="0" applyNumberFormat="1" applyFont="1" applyAlignment="1">
      <alignment horizontal="center"/>
    </xf>
    <xf numFmtId="4" fontId="18" fillId="0" borderId="22" xfId="264" applyNumberFormat="1" applyFont="1" applyBorder="1" applyAlignment="1">
      <alignment horizontal="right"/>
    </xf>
    <xf numFmtId="4" fontId="18" fillId="0" borderId="21" xfId="264" applyNumberFormat="1" applyFont="1" applyBorder="1" applyAlignment="1">
      <alignment horizontal="right"/>
    </xf>
    <xf numFmtId="49" fontId="183" fillId="0" borderId="0" xfId="325" applyNumberFormat="1" applyFont="1" applyAlignment="1">
      <alignment horizontal="left" vertical="top" wrapText="1"/>
    </xf>
    <xf numFmtId="49" fontId="192" fillId="0" borderId="23" xfId="325" applyNumberFormat="1" applyFont="1" applyBorder="1" applyAlignment="1">
      <alignment horizontal="center" vertical="center" wrapText="1"/>
    </xf>
    <xf numFmtId="49" fontId="190" fillId="0" borderId="0" xfId="325" applyNumberFormat="1" applyFont="1" applyAlignment="1">
      <alignment horizontal="center" vertical="center"/>
    </xf>
    <xf numFmtId="0" fontId="190" fillId="0" borderId="0" xfId="325" applyNumberFormat="1" applyFont="1" applyAlignment="1">
      <alignment horizontal="left" vertical="center"/>
    </xf>
    <xf numFmtId="0" fontId="159" fillId="0" borderId="0" xfId="325" applyNumberFormat="1" applyFont="1" applyFill="1" applyBorder="1" applyAlignment="1">
      <alignment horizontal="center" vertical="top"/>
    </xf>
    <xf numFmtId="0" fontId="166" fillId="0" borderId="0" xfId="325" applyNumberFormat="1" applyFont="1" applyAlignment="1">
      <alignment horizontal="justify" vertical="top" wrapText="1"/>
    </xf>
    <xf numFmtId="0" fontId="165" fillId="0" borderId="0" xfId="325" applyNumberFormat="1" applyFont="1" applyAlignment="1">
      <alignment horizontal="justify" vertical="top" wrapText="1"/>
    </xf>
    <xf numFmtId="0" fontId="183" fillId="0" borderId="0" xfId="325" applyNumberFormat="1" applyFont="1" applyFill="1" applyBorder="1" applyAlignment="1">
      <alignment horizontal="center" vertical="top"/>
    </xf>
    <xf numFmtId="0" fontId="159" fillId="0" borderId="15" xfId="325" applyNumberFormat="1" applyFont="1" applyFill="1" applyBorder="1" applyAlignment="1">
      <alignment horizontal="center" vertical="top"/>
    </xf>
    <xf numFmtId="0" fontId="182" fillId="0" borderId="23" xfId="325" applyNumberFormat="1" applyFont="1" applyBorder="1" applyAlignment="1">
      <alignment horizontal="justify" vertical="center"/>
    </xf>
    <xf numFmtId="0" fontId="182" fillId="0" borderId="0" xfId="325" applyFont="1" applyBorder="1" applyAlignment="1">
      <alignment horizontal="left"/>
    </xf>
    <xf numFmtId="49" fontId="183" fillId="0" borderId="0" xfId="325" applyNumberFormat="1" applyFont="1" applyBorder="1" applyAlignment="1">
      <alignment horizontal="left"/>
    </xf>
    <xf numFmtId="49" fontId="182" fillId="0" borderId="23" xfId="325" applyNumberFormat="1" applyFont="1" applyBorder="1" applyAlignment="1">
      <alignment horizontal="left"/>
    </xf>
    <xf numFmtId="177" fontId="166" fillId="0" borderId="0" xfId="315" applyNumberFormat="1" applyFont="1" applyFill="1" applyAlignment="1">
      <alignment horizontal="right"/>
    </xf>
    <xf numFmtId="177" fontId="212" fillId="0" borderId="18" xfId="315" applyNumberFormat="1" applyFont="1" applyFill="1" applyBorder="1" applyAlignment="1">
      <alignment horizontal="right" wrapText="1"/>
    </xf>
    <xf numFmtId="177" fontId="166" fillId="0" borderId="0" xfId="315" applyNumberFormat="1" applyFont="1" applyFill="1" applyBorder="1" applyAlignment="1">
      <alignment horizontal="right"/>
    </xf>
    <xf numFmtId="2" fontId="166" fillId="0" borderId="0" xfId="315" applyNumberFormat="1" applyFont="1" applyFill="1" applyAlignment="1">
      <alignment horizontal="right"/>
    </xf>
    <xf numFmtId="177" fontId="212" fillId="0" borderId="0" xfId="315" applyNumberFormat="1" applyFont="1" applyFill="1" applyBorder="1" applyAlignment="1">
      <alignment horizontal="center"/>
    </xf>
    <xf numFmtId="2" fontId="166" fillId="0" borderId="24" xfId="315" applyNumberFormat="1" applyFont="1" applyFill="1" applyBorder="1" applyAlignment="1">
      <alignment horizontal="right"/>
    </xf>
    <xf numFmtId="177" fontId="205" fillId="0" borderId="27" xfId="315" applyNumberFormat="1" applyFont="1" applyFill="1" applyBorder="1" applyAlignment="1">
      <alignment horizontal="right"/>
    </xf>
    <xf numFmtId="0" fontId="224" fillId="0" borderId="0" xfId="339" applyFont="1" applyFill="1" applyAlignment="1">
      <alignment horizontal="center" vertical="top"/>
    </xf>
    <xf numFmtId="4" fontId="13" fillId="31" borderId="22" xfId="264" applyNumberFormat="1" applyFont="1" applyFill="1" applyBorder="1" applyAlignment="1">
      <alignment vertical="center"/>
    </xf>
    <xf numFmtId="4" fontId="13" fillId="31" borderId="21" xfId="264" applyNumberFormat="1" applyFont="1" applyFill="1" applyBorder="1" applyAlignment="1">
      <alignment vertical="center"/>
    </xf>
    <xf numFmtId="4" fontId="12" fillId="0" borderId="22" xfId="264" applyNumberFormat="1" applyFont="1" applyFill="1" applyBorder="1" applyAlignment="1">
      <alignment vertical="center"/>
    </xf>
    <xf numFmtId="4" fontId="12" fillId="0" borderId="21" xfId="264" applyNumberFormat="1" applyFont="1" applyFill="1" applyBorder="1" applyAlignment="1">
      <alignment vertical="center"/>
    </xf>
    <xf numFmtId="4" fontId="13" fillId="0" borderId="22" xfId="264" applyNumberFormat="1" applyFont="1" applyFill="1" applyBorder="1" applyAlignment="1">
      <alignment vertical="center"/>
    </xf>
    <xf numFmtId="4" fontId="13" fillId="0" borderId="21" xfId="264" applyNumberFormat="1" applyFont="1" applyFill="1" applyBorder="1" applyAlignment="1">
      <alignment vertical="center"/>
    </xf>
    <xf numFmtId="2" fontId="8" fillId="0" borderId="26" xfId="264" applyNumberFormat="1" applyFont="1" applyFill="1" applyBorder="1" applyAlignment="1">
      <alignment horizontal="center"/>
    </xf>
    <xf numFmtId="2" fontId="8" fillId="0" borderId="18" xfId="264" applyNumberFormat="1" applyFont="1" applyFill="1" applyBorder="1" applyAlignment="1">
      <alignment horizontal="center"/>
    </xf>
    <xf numFmtId="2" fontId="8" fillId="0" borderId="25" xfId="264" applyNumberFormat="1" applyFont="1" applyFill="1" applyBorder="1" applyAlignment="1">
      <alignment horizontal="center"/>
    </xf>
    <xf numFmtId="2" fontId="10" fillId="0" borderId="13" xfId="264" applyNumberFormat="1" applyFont="1" applyFill="1" applyBorder="1" applyAlignment="1">
      <alignment horizontal="left"/>
    </xf>
    <xf numFmtId="2" fontId="10" fillId="0" borderId="0" xfId="264" applyNumberFormat="1" applyFont="1" applyFill="1" applyBorder="1" applyAlignment="1">
      <alignment horizontal="left"/>
    </xf>
    <xf numFmtId="2" fontId="10" fillId="0" borderId="16" xfId="264" applyNumberFormat="1" applyFont="1" applyFill="1" applyBorder="1" applyAlignment="1">
      <alignment horizontal="left"/>
    </xf>
    <xf numFmtId="4" fontId="84" fillId="0" borderId="19" xfId="0" applyNumberFormat="1" applyFont="1" applyBorder="1" applyProtection="1"/>
  </cellXfs>
  <cellStyles count="343">
    <cellStyle name="_HOTEL LONE" xfId="1"/>
    <cellStyle name="_Procjena opremanja Busevec - Lekenik" xfId="2"/>
    <cellStyle name="20% - Accent1 2" xfId="3"/>
    <cellStyle name="20% - Accent1 2 2" xfId="4"/>
    <cellStyle name="20% - Accent1 2_11.9.2014._prometnice_GP VINJANI GORNJI_TENDER TROŠKOVNIK_REV 0" xfId="5"/>
    <cellStyle name="20% - Accent2 2" xfId="6"/>
    <cellStyle name="20% - Accent2 2 2" xfId="7"/>
    <cellStyle name="20% - Accent2 2_11.9.2014._prometnice_GP VINJANI GORNJI_TENDER TROŠKOVNIK_REV 0" xfId="8"/>
    <cellStyle name="20% - Accent3 2" xfId="9"/>
    <cellStyle name="20% - Accent3 2 2" xfId="10"/>
    <cellStyle name="20% - Accent3 2_11.9.2014._prometnice_GP VINJANI GORNJI_TENDER TROŠKOVNIK_REV 0" xfId="11"/>
    <cellStyle name="20% - Accent4 2" xfId="12"/>
    <cellStyle name="20% - Accent4 2 2" xfId="13"/>
    <cellStyle name="20% - Accent4 2_11.9.2014._prometnice_GP VINJANI GORNJI_TENDER TROŠKOVNIK_REV 0" xfId="14"/>
    <cellStyle name="20% - Accent5 2" xfId="15"/>
    <cellStyle name="20% - Accent5 2 2" xfId="16"/>
    <cellStyle name="20% - Accent5 2_11.9.2014._prometnice_GP VINJANI GORNJI_TENDER TROŠKOVNIK_REV 0" xfId="17"/>
    <cellStyle name="20% - Accent6 2" xfId="18"/>
    <cellStyle name="20% - Accent6 2 2" xfId="19"/>
    <cellStyle name="20% - Accent6 2_11.9.2014._prometnice_GP VINJANI GORNJI_TENDER TROŠKOVNIK_REV 0" xfId="20"/>
    <cellStyle name="20% - Isticanje1" xfId="21"/>
    <cellStyle name="20% - Isticanje2" xfId="22"/>
    <cellStyle name="20% - Isticanje3" xfId="23"/>
    <cellStyle name="20% - Isticanje4" xfId="24"/>
    <cellStyle name="20% - Isticanje5" xfId="25"/>
    <cellStyle name="20% - Isticanje6" xfId="26"/>
    <cellStyle name="40% - Accent1 2" xfId="27"/>
    <cellStyle name="40% - Accent1 2 2" xfId="28"/>
    <cellStyle name="40% - Accent1 2_11.9.2014._prometnice_GP VINJANI GORNJI_TENDER TROŠKOVNIK_REV 0" xfId="29"/>
    <cellStyle name="40% - Accent2 2" xfId="30"/>
    <cellStyle name="40% - Accent2 2 2" xfId="31"/>
    <cellStyle name="40% - Accent2 2_11.9.2014._prometnice_GP VINJANI GORNJI_TENDER TROŠKOVNIK_REV 0" xfId="32"/>
    <cellStyle name="40% - Accent3 2" xfId="33"/>
    <cellStyle name="40% - Accent3 2 2" xfId="34"/>
    <cellStyle name="40% - Accent3 2_11.9.2014._prometnice_GP VINJANI GORNJI_TENDER TROŠKOVNIK_REV 0" xfId="35"/>
    <cellStyle name="40% - Accent4 2" xfId="36"/>
    <cellStyle name="40% - Accent4 2 2" xfId="37"/>
    <cellStyle name="40% - Accent4 2_11.9.2014._prometnice_GP VINJANI GORNJI_TENDER TROŠKOVNIK_REV 0" xfId="38"/>
    <cellStyle name="40% - Accent5 2" xfId="39"/>
    <cellStyle name="40% - Accent5 2 2" xfId="40"/>
    <cellStyle name="40% - Accent5 2_11.9.2014._prometnice_GP VINJANI GORNJI_TENDER TROŠKOVNIK_REV 0" xfId="41"/>
    <cellStyle name="40% - Accent5 3" xfId="42"/>
    <cellStyle name="40% - Accent6 2" xfId="43"/>
    <cellStyle name="40% - Accent6 2 2" xfId="44"/>
    <cellStyle name="40% - Accent6 2_11.9.2014._prometnice_GP VINJANI GORNJI_TENDER TROŠKOVNIK_REV 0" xfId="45"/>
    <cellStyle name="40% - Isticanje2" xfId="46"/>
    <cellStyle name="40% - Isticanje3" xfId="47"/>
    <cellStyle name="40% - Isticanje4" xfId="48"/>
    <cellStyle name="40% - Isticanje5" xfId="49"/>
    <cellStyle name="40% - Isticanje5 3" xfId="50"/>
    <cellStyle name="40% - Isticanje5 5" xfId="51"/>
    <cellStyle name="40% - Isticanje5_11.9.2014._prometnice_GP VINJANI GORNJI_TENDER TROŠKOVNIK_REV 0" xfId="52"/>
    <cellStyle name="40% - Isticanje6" xfId="53"/>
    <cellStyle name="40% - Naglasak1" xfId="54"/>
    <cellStyle name="60% - Accent1 2" xfId="55"/>
    <cellStyle name="60% - Accent1 2 2" xfId="56"/>
    <cellStyle name="60% - Accent2 2" xfId="57"/>
    <cellStyle name="60% - Accent2 2 2" xfId="58"/>
    <cellStyle name="60% - Accent3 2" xfId="59"/>
    <cellStyle name="60% - Accent3 2 2" xfId="60"/>
    <cellStyle name="60% - Accent4 2" xfId="61"/>
    <cellStyle name="60% - Accent4 2 2" xfId="62"/>
    <cellStyle name="60% - Accent5 2" xfId="63"/>
    <cellStyle name="60% - Accent5 2 2" xfId="64"/>
    <cellStyle name="60% - Accent6 2" xfId="65"/>
    <cellStyle name="60% - Accent6 2 2" xfId="66"/>
    <cellStyle name="60% - Isticanje1" xfId="67"/>
    <cellStyle name="60% - Isticanje2" xfId="68"/>
    <cellStyle name="60% - Isticanje3" xfId="69"/>
    <cellStyle name="60% - Isticanje4" xfId="70"/>
    <cellStyle name="60% - Isticanje5" xfId="71"/>
    <cellStyle name="60% - Isticanje6" xfId="72"/>
    <cellStyle name="Accent1 2" xfId="73"/>
    <cellStyle name="Accent1 2 2" xfId="74"/>
    <cellStyle name="Accent2 2" xfId="75"/>
    <cellStyle name="Accent2 2 2" xfId="76"/>
    <cellStyle name="Accent3 2" xfId="77"/>
    <cellStyle name="Accent3 2 2" xfId="78"/>
    <cellStyle name="Accent4 2" xfId="79"/>
    <cellStyle name="Accent4 2 2" xfId="80"/>
    <cellStyle name="Accent5 2" xfId="81"/>
    <cellStyle name="Accent5 2 2" xfId="82"/>
    <cellStyle name="Accent6 2" xfId="83"/>
    <cellStyle name="Accent6 2 2" xfId="84"/>
    <cellStyle name="Bad 2" xfId="85"/>
    <cellStyle name="Bad 2 2" xfId="86"/>
    <cellStyle name="Bilješka" xfId="87"/>
    <cellStyle name="Calculation 2" xfId="88"/>
    <cellStyle name="Calculation 2 2" xfId="89"/>
    <cellStyle name="Calculation 2_Xl0000076" xfId="90"/>
    <cellStyle name="Check Cell 2" xfId="91"/>
    <cellStyle name="Check Cell 2 2" xfId="92"/>
    <cellStyle name="Check Cell 2_Xl0000076" xfId="93"/>
    <cellStyle name="Comma" xfId="94" builtinId="3"/>
    <cellStyle name="Comma 10" xfId="95"/>
    <cellStyle name="Comma 10 2" xfId="96"/>
    <cellStyle name="Comma 2" xfId="97"/>
    <cellStyle name="Comma 2 2" xfId="98"/>
    <cellStyle name="Comma 2 2 2" xfId="99"/>
    <cellStyle name="Comma 2 2 3" xfId="316"/>
    <cellStyle name="Comma 2 2_Xl0000076" xfId="100"/>
    <cellStyle name="Comma 2 3" xfId="101"/>
    <cellStyle name="Comma 2 4" xfId="314"/>
    <cellStyle name="Comma 2_Xl0000076" xfId="102"/>
    <cellStyle name="Comma 3" xfId="103"/>
    <cellStyle name="Comma 3 2" xfId="104"/>
    <cellStyle name="Comma 3 2 2" xfId="105"/>
    <cellStyle name="Comma 3 2 2 2" xfId="319"/>
    <cellStyle name="Comma 3 2 3" xfId="318"/>
    <cellStyle name="Comma 3 2_Xl0000076" xfId="106"/>
    <cellStyle name="Comma 3 3" xfId="107"/>
    <cellStyle name="Comma 3 4" xfId="317"/>
    <cellStyle name="Comma 3_Xl0000076" xfId="108"/>
    <cellStyle name="Comma 4" xfId="109"/>
    <cellStyle name="Comma 4 2" xfId="110"/>
    <cellStyle name="Comma 4 3" xfId="320"/>
    <cellStyle name="Comma 4_Xl0000076" xfId="111"/>
    <cellStyle name="Comma 5" xfId="112"/>
    <cellStyle name="Comma 5 2" xfId="113"/>
    <cellStyle name="Comma 5 2 2" xfId="322"/>
    <cellStyle name="Comma 5 3" xfId="321"/>
    <cellStyle name="Comma 5_Xl0000076" xfId="114"/>
    <cellStyle name="Comma 6" xfId="115"/>
    <cellStyle name="Comma 7" xfId="116"/>
    <cellStyle name="Currency" xfId="117" builtinId="4"/>
    <cellStyle name="Currency 2" xfId="118"/>
    <cellStyle name="Currency 2 2" xfId="119"/>
    <cellStyle name="Currency 2_Xl0000076" xfId="120"/>
    <cellStyle name="Currency 3" xfId="121"/>
    <cellStyle name="Dobro" xfId="122"/>
    <cellStyle name="Euro" xfId="123"/>
    <cellStyle name="Euro 2" xfId="124"/>
    <cellStyle name="Explanatory Text 2" xfId="125"/>
    <cellStyle name="Explanatory Text 2 2" xfId="126"/>
    <cellStyle name="Explanatory Text 3" xfId="127"/>
    <cellStyle name="Good 2" xfId="128"/>
    <cellStyle name="Good 2 2" xfId="129"/>
    <cellStyle name="Heading" xfId="130"/>
    <cellStyle name="Heading 1 2" xfId="131"/>
    <cellStyle name="Heading 1 2 2" xfId="132"/>
    <cellStyle name="Heading 1 2_Xl0000076" xfId="133"/>
    <cellStyle name="Heading 2 2" xfId="134"/>
    <cellStyle name="Heading 2 2 2" xfId="135"/>
    <cellStyle name="Heading 2 2_Xl0000076" xfId="136"/>
    <cellStyle name="Heading 3 2" xfId="137"/>
    <cellStyle name="Heading 3 2 2" xfId="138"/>
    <cellStyle name="Heading 3 2_Xl0000076" xfId="139"/>
    <cellStyle name="Heading 4 2" xfId="140"/>
    <cellStyle name="Heading 4 2 2" xfId="141"/>
    <cellStyle name="Heading1" xfId="142"/>
    <cellStyle name="Input 2" xfId="143"/>
    <cellStyle name="Input 2 2" xfId="144"/>
    <cellStyle name="Input 2_Xl0000076" xfId="145"/>
    <cellStyle name="Isticanje1" xfId="146"/>
    <cellStyle name="Isticanje2" xfId="147"/>
    <cellStyle name="Isticanje3" xfId="148"/>
    <cellStyle name="Isticanje4" xfId="149"/>
    <cellStyle name="Isticanje5" xfId="150"/>
    <cellStyle name="Isticanje6" xfId="151"/>
    <cellStyle name="Izlaz" xfId="152"/>
    <cellStyle name="Izračun" xfId="153"/>
    <cellStyle name="kolona A" xfId="154"/>
    <cellStyle name="kolona B" xfId="155"/>
    <cellStyle name="kolona C" xfId="156"/>
    <cellStyle name="kolona D" xfId="157"/>
    <cellStyle name="kolona E" xfId="158"/>
    <cellStyle name="kolona F" xfId="159"/>
    <cellStyle name="kolona G" xfId="160"/>
    <cellStyle name="kolona H" xfId="161"/>
    <cellStyle name="komadi" xfId="162"/>
    <cellStyle name="Linked Cell 2" xfId="163"/>
    <cellStyle name="Linked Cell 2 2" xfId="164"/>
    <cellStyle name="Linked Cell 2_Xl0000076" xfId="165"/>
    <cellStyle name="Loše" xfId="166"/>
    <cellStyle name="merge" xfId="336"/>
    <cellStyle name="merge 2" xfId="341"/>
    <cellStyle name="nabrajanje" xfId="167"/>
    <cellStyle name="napomene" xfId="168"/>
    <cellStyle name="Naslov" xfId="169"/>
    <cellStyle name="Naslov 1" xfId="170"/>
    <cellStyle name="Naslov 2" xfId="171"/>
    <cellStyle name="Naslov 3" xfId="172"/>
    <cellStyle name="Naslov 4" xfId="173"/>
    <cellStyle name="Naslov 5" xfId="323"/>
    <cellStyle name="Naslov_Xl0000076" xfId="174"/>
    <cellStyle name="Navadno_TUS_Planet popis" xfId="175"/>
    <cellStyle name="Neutral 2" xfId="176"/>
    <cellStyle name="Neutral 2 2" xfId="177"/>
    <cellStyle name="Neutralno" xfId="178"/>
    <cellStyle name="Normal" xfId="0" builtinId="0"/>
    <cellStyle name="Normal 10" xfId="179"/>
    <cellStyle name="Normal 11" xfId="180"/>
    <cellStyle name="Normal 11 2" xfId="181"/>
    <cellStyle name="Normal 11 2 2" xfId="325"/>
    <cellStyle name="Normal 11 3" xfId="324"/>
    <cellStyle name="Normal 12" xfId="182"/>
    <cellStyle name="Normal 13" xfId="183"/>
    <cellStyle name="Normal 13 2" xfId="326"/>
    <cellStyle name="Normal 14" xfId="312"/>
    <cellStyle name="Normal 15" xfId="184"/>
    <cellStyle name="Normal 2" xfId="185"/>
    <cellStyle name="Normal 2 2" xfId="186"/>
    <cellStyle name="Normal 2 2 2" xfId="187"/>
    <cellStyle name="Normal 2 2 3" xfId="339"/>
    <cellStyle name="Normal 2 2_Xl0000058" xfId="188"/>
    <cellStyle name="Normal 2 3" xfId="189"/>
    <cellStyle name="Normal 2 3 2" xfId="337"/>
    <cellStyle name="Normal 2 4" xfId="190"/>
    <cellStyle name="Normal 2 5" xfId="313"/>
    <cellStyle name="Normal 2_Troskovnik PARKING 1" xfId="191"/>
    <cellStyle name="Normal 26 10" xfId="192"/>
    <cellStyle name="Normal 3" xfId="193"/>
    <cellStyle name="Normal 3 18" xfId="194"/>
    <cellStyle name="Normal 3 2" xfId="195"/>
    <cellStyle name="Normal 3 2 2" xfId="342"/>
    <cellStyle name="Normal 3 3" xfId="196"/>
    <cellStyle name="Normal 3 3 2" xfId="327"/>
    <cellStyle name="Normal 3 4" xfId="315"/>
    <cellStyle name="Normal 3_Xl0000058" xfId="197"/>
    <cellStyle name="Normal 4" xfId="198"/>
    <cellStyle name="Normal 4 2" xfId="199"/>
    <cellStyle name="Normal 4 3" xfId="200"/>
    <cellStyle name="Normal 4_11.9.2014._prometnice_GP VINJANI GORNJI_TENDER TROŠKOVNIK_REV 0" xfId="201"/>
    <cellStyle name="Normal 5" xfId="202"/>
    <cellStyle name="Normal 5 2" xfId="203"/>
    <cellStyle name="Normal 5 3" xfId="328"/>
    <cellStyle name="Normal 5_11.9.2014._prometnice_GP VINJANI GORNJI_TENDER TROŠKOVNIK_REV 0" xfId="204"/>
    <cellStyle name="Normal 57" xfId="205"/>
    <cellStyle name="Normal 57 3" xfId="206"/>
    <cellStyle name="Normal 6" xfId="207"/>
    <cellStyle name="Normal 6 2" xfId="208"/>
    <cellStyle name="Normal 6 2 2" xfId="338"/>
    <cellStyle name="Normal 6 3" xfId="329"/>
    <cellStyle name="Normal 6_11.9.2014._prometnice_GP VINJANI GORNJI_TENDER TROŠKOVNIK_REV 0" xfId="209"/>
    <cellStyle name="Normal 7" xfId="210"/>
    <cellStyle name="Normal 7 2" xfId="211"/>
    <cellStyle name="Normal 7 2 2" xfId="331"/>
    <cellStyle name="Normal 7 3" xfId="330"/>
    <cellStyle name="Normal 7_Xl0000076" xfId="212"/>
    <cellStyle name="Normal 8" xfId="213"/>
    <cellStyle name="Normal 8 2" xfId="332"/>
    <cellStyle name="Normal 9" xfId="214"/>
    <cellStyle name="Normal 9 2" xfId="215"/>
    <cellStyle name="Normal 9_Xl0000076" xfId="216"/>
    <cellStyle name="Normal_Sheet1" xfId="217"/>
    <cellStyle name="Normal_Sheet2" xfId="218"/>
    <cellStyle name="Normal_TROSKOVNIK-revizija2" xfId="219"/>
    <cellStyle name="Normal_TROSKOVNIK-revizija2 2" xfId="340"/>
    <cellStyle name="Normal_TTZ GAŽENICA_GRAĐEVINSKI ZGRADA" xfId="220"/>
    <cellStyle name="Normale_aliprandi" xfId="221"/>
    <cellStyle name="Normalno 2" xfId="222"/>
    <cellStyle name="Normalno 2 2" xfId="223"/>
    <cellStyle name="Normalno 3" xfId="224"/>
    <cellStyle name="Normalno 3 2" xfId="225"/>
    <cellStyle name="Normalno 4" xfId="226"/>
    <cellStyle name="Normalno 4 2" xfId="227"/>
    <cellStyle name="Normalno 5" xfId="228"/>
    <cellStyle name="Note 2" xfId="229"/>
    <cellStyle name="Note 2 2" xfId="230"/>
    <cellStyle name="Note 2_Xl0000076" xfId="231"/>
    <cellStyle name="Note 3" xfId="232"/>
    <cellStyle name="Note 4" xfId="233"/>
    <cellStyle name="Obično 17" xfId="234"/>
    <cellStyle name="Obično 183" xfId="235"/>
    <cellStyle name="Obično 183 2" xfId="236"/>
    <cellStyle name="Obično 2" xfId="237"/>
    <cellStyle name="Obično 2 10" xfId="238"/>
    <cellStyle name="Obično 2 2" xfId="239"/>
    <cellStyle name="Obično 2 6" xfId="240"/>
    <cellStyle name="Obično 20" xfId="241"/>
    <cellStyle name="Obično 28" xfId="242"/>
    <cellStyle name="Obično 3" xfId="243"/>
    <cellStyle name="Obično 3 2" xfId="244"/>
    <cellStyle name="Obično 3 3" xfId="245"/>
    <cellStyle name="Obično 3 4" xfId="333"/>
    <cellStyle name="Obično 3_Xl0000076" xfId="246"/>
    <cellStyle name="Obično 32" xfId="247"/>
    <cellStyle name="Obično 33" xfId="248"/>
    <cellStyle name="Obično 35" xfId="249"/>
    <cellStyle name="Obično 38" xfId="250"/>
    <cellStyle name="Obično 38 2" xfId="251"/>
    <cellStyle name="Obično 39" xfId="252"/>
    <cellStyle name="Obično 4" xfId="253"/>
    <cellStyle name="Obično 5" xfId="254"/>
    <cellStyle name="Obično 5 4" xfId="255"/>
    <cellStyle name="Obično 5_11.9.2014._prometnice_GP VINJANI GORNJI_TENDER TROŠKOVNIK_REV 0" xfId="256"/>
    <cellStyle name="Obično 6" xfId="257"/>
    <cellStyle name="Obično 6 2" xfId="258"/>
    <cellStyle name="Obično 7" xfId="259"/>
    <cellStyle name="Obično 8" xfId="260"/>
    <cellStyle name="Obično 9" xfId="261"/>
    <cellStyle name="Obično_5 4 elektro - KONGRESNA DVORANA RESTORAN - ISTRADRVO" xfId="334"/>
    <cellStyle name="Obično_VODA S1 - 18009-RIBARSKA_LUKA-OKOLIŠ_PLATO-ETAPA 2 - Cijene" xfId="262"/>
    <cellStyle name="Obično_VODA S1 -18009-RIBARSKA_LUKA-OBALA-ETAPA 1 - Cijene" xfId="263"/>
    <cellStyle name="Obično_Xl0000078" xfId="264"/>
    <cellStyle name="Obično_Xl0000079" xfId="265"/>
    <cellStyle name="Output 2" xfId="266"/>
    <cellStyle name="Output 2 2" xfId="267"/>
    <cellStyle name="Output 2_Xl0000076" xfId="268"/>
    <cellStyle name="Percent 2" xfId="269"/>
    <cellStyle name="Percent 3" xfId="270"/>
    <cellStyle name="Postotak 2" xfId="271"/>
    <cellStyle name="Postotak 3" xfId="272"/>
    <cellStyle name="Postotak 4" xfId="273"/>
    <cellStyle name="Povezana ćelija" xfId="274"/>
    <cellStyle name="Provjera ćelije" xfId="275"/>
    <cellStyle name="redni brojevi" xfId="276"/>
    <cellStyle name="Standard" xfId="277"/>
    <cellStyle name="Stil 1" xfId="278"/>
    <cellStyle name="Style 1" xfId="279"/>
    <cellStyle name="Style 1 2" xfId="280"/>
    <cellStyle name="Style 1 3" xfId="335"/>
    <cellStyle name="Style 1_troskovnik-granicni prijelazi - tipski" xfId="281"/>
    <cellStyle name="Tekst objašnjenja" xfId="282"/>
    <cellStyle name="Tekst upozorenja" xfId="283"/>
    <cellStyle name="Title 2" xfId="284"/>
    <cellStyle name="Title 2 2" xfId="285"/>
    <cellStyle name="Total 2" xfId="286"/>
    <cellStyle name="Total 2 2" xfId="287"/>
    <cellStyle name="Total 2_Xl0000076" xfId="288"/>
    <cellStyle name="Ukupni zbroj" xfId="289"/>
    <cellStyle name="ukupno" xfId="290"/>
    <cellStyle name="Ukupno 2" xfId="291"/>
    <cellStyle name="Unos" xfId="292"/>
    <cellStyle name="Valuta 2" xfId="293"/>
    <cellStyle name="Valuta 3" xfId="294"/>
    <cellStyle name="Warning Text 2" xfId="295"/>
    <cellStyle name="Warning Text 2 2" xfId="296"/>
    <cellStyle name="Warning Text 8 4" xfId="297"/>
    <cellStyle name="Zarez 2" xfId="298"/>
    <cellStyle name="Zarez 2 2" xfId="299"/>
    <cellStyle name="Zarez 2 3" xfId="300"/>
    <cellStyle name="Zarez 2 4" xfId="301"/>
    <cellStyle name="Zarez 2_Knjiga 5 TROŠKOVNIK Instalaterski radovi dio 1" xfId="302"/>
    <cellStyle name="Zarez 3" xfId="303"/>
    <cellStyle name="Zarez 3 2" xfId="304"/>
    <cellStyle name="Zarez 3 2 2" xfId="305"/>
    <cellStyle name="Zarez 3 3" xfId="306"/>
    <cellStyle name="Zarez 3_Knjiga 5 TROŠKOVNIK Instalaterski radovi dio 1" xfId="307"/>
    <cellStyle name="Zarez 4" xfId="308"/>
    <cellStyle name="Zarez 5" xfId="309"/>
    <cellStyle name="Zarez 5 2" xfId="310"/>
    <cellStyle name="Zarez 6" xfId="3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5.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1</xdr:col>
      <xdr:colOff>2019300</xdr:colOff>
      <xdr:row>477</xdr:row>
      <xdr:rowOff>0</xdr:rowOff>
    </xdr:from>
    <xdr:ext cx="184731" cy="264560"/>
    <xdr:sp macro="" textlink="">
      <xdr:nvSpPr>
        <xdr:cNvPr id="2" name="TextBox 8"/>
        <xdr:cNvSpPr txBox="1"/>
      </xdr:nvSpPr>
      <xdr:spPr>
        <a:xfrm>
          <a:off x="2514600" y="17748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1</xdr:col>
      <xdr:colOff>2019300</xdr:colOff>
      <xdr:row>477</xdr:row>
      <xdr:rowOff>0</xdr:rowOff>
    </xdr:from>
    <xdr:ext cx="184731" cy="264560"/>
    <xdr:sp macro="" textlink="">
      <xdr:nvSpPr>
        <xdr:cNvPr id="3" name="TextBox 8"/>
        <xdr:cNvSpPr txBox="1"/>
      </xdr:nvSpPr>
      <xdr:spPr>
        <a:xfrm>
          <a:off x="2514600" y="17748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1668519</xdr:colOff>
      <xdr:row>30</xdr:row>
      <xdr:rowOff>78366</xdr:rowOff>
    </xdr:from>
    <xdr:ext cx="1987212" cy="1063433"/>
    <xdr:sp macro="" textlink="">
      <xdr:nvSpPr>
        <xdr:cNvPr id="2" name="TextBox 1"/>
        <xdr:cNvSpPr txBox="1"/>
      </xdr:nvSpPr>
      <xdr:spPr>
        <a:xfrm>
          <a:off x="3182994" y="7565016"/>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glavni</a:t>
          </a:r>
          <a:r>
            <a:rPr lang="hr-HR" sz="1100" baseline="0">
              <a:solidFill>
                <a:sysClr val="windowText" lastClr="000000"/>
              </a:solidFill>
              <a:latin typeface="Arial Narrow" pitchFamily="34" charset="0"/>
            </a:rPr>
            <a:t> </a:t>
          </a: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Bogdan Marov</a:t>
          </a:r>
          <a:r>
            <a:rPr lang="hr-HR" sz="1100" baseline="0">
              <a:solidFill>
                <a:sysClr val="windowText" lastClr="000000"/>
              </a:solidFill>
              <a:latin typeface="Arial Narrow" pitchFamily="34" charset="0"/>
            </a:rPr>
            <a:t>, d.i.a</a:t>
          </a:r>
          <a:r>
            <a:rPr lang="hr-HR" sz="1100" baseline="0">
              <a:latin typeface="Arial Narrow" pitchFamily="34" charset="0"/>
            </a:rPr>
            <a:t>.</a:t>
          </a:r>
          <a:endParaRPr lang="hr-HR" sz="1100">
            <a:latin typeface="Arial Narrow"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30</xdr:row>
      <xdr:rowOff>78366</xdr:rowOff>
    </xdr:from>
    <xdr:ext cx="1800000" cy="1063433"/>
    <xdr:sp macro="" textlink="">
      <xdr:nvSpPr>
        <xdr:cNvPr id="2" name="TextBox 1"/>
        <xdr:cNvSpPr txBox="1"/>
      </xdr:nvSpPr>
      <xdr:spPr>
        <a:xfrm>
          <a:off x="180975" y="7565016"/>
          <a:ext cx="1800000"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Bogdan Marov</a:t>
          </a:r>
          <a:r>
            <a:rPr lang="hr-HR" sz="1100" baseline="0">
              <a:solidFill>
                <a:sysClr val="windowText" lastClr="000000"/>
              </a:solidFill>
              <a:latin typeface="Arial Narrow" pitchFamily="34" charset="0"/>
            </a:rPr>
            <a:t>, d.i.a</a:t>
          </a:r>
          <a:r>
            <a:rPr lang="hr-HR" sz="1100" baseline="0">
              <a:latin typeface="Arial Narrow" pitchFamily="34" charset="0"/>
            </a:rPr>
            <a:t>.</a:t>
          </a:r>
          <a:endParaRPr lang="hr-HR" sz="1100">
            <a:latin typeface="Arial Narrow" pitchFamily="34" charset="0"/>
          </a:endParaRPr>
        </a:p>
      </xdr:txBody>
    </xdr:sp>
    <xdr:clientData/>
  </xdr:oneCellAnchor>
  <xdr:oneCellAnchor>
    <xdr:from>
      <xdr:col>1</xdr:col>
      <xdr:colOff>2125719</xdr:colOff>
      <xdr:row>30</xdr:row>
      <xdr:rowOff>78366</xdr:rowOff>
    </xdr:from>
    <xdr:ext cx="1987212" cy="1063433"/>
    <xdr:sp macro="" textlink="">
      <xdr:nvSpPr>
        <xdr:cNvPr id="3" name="TextBox 2"/>
        <xdr:cNvSpPr txBox="1"/>
      </xdr:nvSpPr>
      <xdr:spPr>
        <a:xfrm>
          <a:off x="3754494" y="7565016"/>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direktorica:</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baseline="0">
              <a:solidFill>
                <a:sysClr val="windowText" lastClr="000000"/>
              </a:solidFill>
              <a:latin typeface="Arial Narrow" pitchFamily="34" charset="0"/>
            </a:rPr>
            <a:t>Renata Čobrnić, d.i.a</a:t>
          </a:r>
          <a:r>
            <a:rPr lang="hr-HR" sz="1100" baseline="0">
              <a:latin typeface="Arial Narrow" pitchFamily="34" charset="0"/>
            </a:rPr>
            <a:t>.</a:t>
          </a:r>
          <a:endParaRPr lang="hr-HR" sz="1100">
            <a:latin typeface="Arial Narrow"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1981786</xdr:colOff>
      <xdr:row>30</xdr:row>
      <xdr:rowOff>78365</xdr:rowOff>
    </xdr:from>
    <xdr:ext cx="1987212" cy="1063433"/>
    <xdr:sp macro="" textlink="">
      <xdr:nvSpPr>
        <xdr:cNvPr id="2" name="TextBox 1"/>
        <xdr:cNvSpPr txBox="1"/>
      </xdr:nvSpPr>
      <xdr:spPr>
        <a:xfrm>
          <a:off x="3610561" y="7565015"/>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Zoran Begonja,</a:t>
          </a:r>
          <a:r>
            <a:rPr lang="hr-HR" sz="1100" baseline="0">
              <a:solidFill>
                <a:sysClr val="windowText" lastClr="000000"/>
              </a:solidFill>
              <a:latin typeface="Arial Narrow" pitchFamily="34" charset="0"/>
            </a:rPr>
            <a:t> d.i.s.</a:t>
          </a:r>
          <a:endParaRPr lang="hr-HR" sz="1100">
            <a:latin typeface="Arial Narrow"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1971202</xdr:colOff>
      <xdr:row>30</xdr:row>
      <xdr:rowOff>78365</xdr:rowOff>
    </xdr:from>
    <xdr:ext cx="1987212" cy="1063433"/>
    <xdr:sp macro="" textlink="">
      <xdr:nvSpPr>
        <xdr:cNvPr id="2" name="TextBox 1"/>
        <xdr:cNvSpPr txBox="1"/>
      </xdr:nvSpPr>
      <xdr:spPr>
        <a:xfrm>
          <a:off x="3599977" y="7565015"/>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Venćeslav Butić, el. teh.</a:t>
          </a:r>
          <a:endParaRPr lang="hr-HR" sz="1100">
            <a:latin typeface="Arial Narrow"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2002952</xdr:colOff>
      <xdr:row>30</xdr:row>
      <xdr:rowOff>78365</xdr:rowOff>
    </xdr:from>
    <xdr:ext cx="1987212" cy="1063433"/>
    <xdr:sp macro="" textlink="">
      <xdr:nvSpPr>
        <xdr:cNvPr id="2" name="TextBox 1"/>
        <xdr:cNvSpPr txBox="1"/>
      </xdr:nvSpPr>
      <xdr:spPr>
        <a:xfrm>
          <a:off x="3631727" y="7565015"/>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Mislav Perin, d.i.s.</a:t>
          </a:r>
          <a:endParaRPr lang="hr-HR" sz="1100">
            <a:latin typeface="Arial Narrow"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2019300</xdr:colOff>
      <xdr:row>171</xdr:row>
      <xdr:rowOff>0</xdr:rowOff>
    </xdr:from>
    <xdr:ext cx="184731" cy="264560"/>
    <xdr:sp macro="" textlink="">
      <xdr:nvSpPr>
        <xdr:cNvPr id="2" name="TextBox 8"/>
        <xdr:cNvSpPr txBox="1"/>
      </xdr:nvSpPr>
      <xdr:spPr>
        <a:xfrm>
          <a:off x="2447925" y="403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1</xdr:col>
      <xdr:colOff>2019300</xdr:colOff>
      <xdr:row>171</xdr:row>
      <xdr:rowOff>0</xdr:rowOff>
    </xdr:from>
    <xdr:ext cx="184731" cy="264560"/>
    <xdr:sp macro="" textlink="">
      <xdr:nvSpPr>
        <xdr:cNvPr id="3" name="TextBox 8"/>
        <xdr:cNvSpPr txBox="1"/>
      </xdr:nvSpPr>
      <xdr:spPr>
        <a:xfrm>
          <a:off x="2447925" y="403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v\projektiranje$\Users\dsusterc\Documents\D%20R%20A%20&#381;%20E%20N\4%20IKEA\7%20Projekti\38%20TENDER%20II%20-%20gradevinski%20radovi\KNJIGA%20VI%20-%20TROSKOVNICI\C%2001_C%2005_Cvor%20Otok%20Svibovski_krakovi%201,3,4,5,6-tend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govrni%20tro&#353;kovnik%20%20IZGRADNJA%20J%20-%20VG%20od%200+000%20DO%206+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v\projektiranje$\Ugovorni%20troskovnici\Izmjestanja\2007-EE%20i%20TK%20Dalekovo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v\projektiranje$\Documents%20and%20Settings\iblagus.INSTITUT\Local%20Settings\Temporary%20Internet%20Files\OLKDC\Nova%20spranca%20Primavera\primavera%20d\2.%20UT%20KNJIGA%204A%20Telekomunikacij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v\projektiranje$\Ugovorni%20troskovnici\CP\Jedinstvo,%20CP%20Busevec,%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av\projektiranje$\Ugovorni%20troskovnici\A11%20Zagreb%20-%20Sisak\Ugovorni%20troskovnik%20gradjevinski%20V%20Gorica%20-%20Busev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KTORI"/>
      <sheetName val="ČVOR IVANJA REKA"/>
    </sheetNames>
    <sheetDataSet>
      <sheetData sheetId="0" refreshError="1">
        <row r="4">
          <cell r="B4">
            <v>0.9</v>
          </cell>
        </row>
        <row r="5">
          <cell r="B5">
            <v>0.89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KTORI"/>
      <sheetName val="TK poddionica 1"/>
      <sheetName val="1. EE -  VODOVI "/>
      <sheetName val="SVE REKAP"/>
      <sheetName val="TK poddionica 2"/>
      <sheetName val="SNR Mraclin 2"/>
      <sheetName val="ZTS 96 "/>
      <sheetName val="ZTS 252"/>
      <sheetName val="EE REKAP"/>
    </sheetNames>
    <sheetDataSet>
      <sheetData sheetId="0" refreshError="1">
        <row r="2">
          <cell r="B2">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FAKTORI"/>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v>0.97650000000000003</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DRŽAJ"/>
      <sheetName val="OPĆE NAPOMENE"/>
      <sheetName val="POSEBNI TEHNIČKI UVJETI"/>
      <sheetName val="Građ-obrtnički"/>
      <sheetName val="Vod i kanal"/>
      <sheetName val="Strojarski"/>
      <sheetName val="Elektro"/>
      <sheetName val="Promet"/>
      <sheetName val="Rekapitulacija"/>
    </sheetNames>
    <sheetDataSet>
      <sheetData sheetId="0"/>
      <sheetData sheetId="1"/>
      <sheetData sheetId="2"/>
      <sheetData sheetId="3"/>
      <sheetData sheetId="4"/>
      <sheetData sheetId="5"/>
      <sheetData sheetId="6"/>
      <sheetData sheetId="7"/>
      <sheetData sheetId="8" refreshError="1">
        <row r="52">
          <cell r="C52">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ĆI UVJETI"/>
      <sheetName val="IZGRADNJA"/>
      <sheetName val="REKAPITULACIJA"/>
      <sheetName val="FAKTORI"/>
    </sheetNames>
    <sheetDataSet>
      <sheetData sheetId="0" refreshError="1"/>
      <sheetData sheetId="1"/>
      <sheetData sheetId="2" refreshError="1"/>
      <sheetData sheetId="3" refreshError="1">
        <row r="3">
          <cell r="B3">
            <v>0.95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Layout" zoomScale="55" zoomScaleNormal="100" zoomScaleSheetLayoutView="85" zoomScalePageLayoutView="55" workbookViewId="0">
      <selection activeCell="K34" sqref="K34"/>
    </sheetView>
  </sheetViews>
  <sheetFormatPr defaultRowHeight="12.75"/>
  <cols>
    <col min="7" max="7" width="31.42578125" customWidth="1"/>
  </cols>
  <sheetData>
    <row r="1" spans="1:7" ht="14.25">
      <c r="A1" s="98" t="s">
        <v>232</v>
      </c>
      <c r="B1" s="11"/>
      <c r="C1" s="11" t="s">
        <v>233</v>
      </c>
      <c r="D1" s="98"/>
      <c r="E1" s="98"/>
      <c r="F1" s="98"/>
      <c r="G1" s="190"/>
    </row>
    <row r="2" spans="1:7" ht="14.25">
      <c r="A2" s="98"/>
      <c r="B2" s="11"/>
      <c r="C2" s="99" t="s">
        <v>234</v>
      </c>
      <c r="D2" s="98"/>
      <c r="E2" s="98"/>
      <c r="F2" s="98"/>
      <c r="G2" s="190"/>
    </row>
    <row r="3" spans="1:7" ht="14.25">
      <c r="A3" s="98"/>
      <c r="B3" s="98"/>
      <c r="C3" s="98"/>
      <c r="D3" s="98"/>
      <c r="E3" s="98"/>
      <c r="F3" s="98"/>
      <c r="G3" s="190"/>
    </row>
    <row r="4" spans="1:7" ht="14.25">
      <c r="A4" s="98" t="s">
        <v>235</v>
      </c>
      <c r="B4" s="98"/>
      <c r="C4" s="98" t="s">
        <v>236</v>
      </c>
      <c r="D4" s="98"/>
      <c r="E4" s="98"/>
      <c r="F4" s="98"/>
      <c r="G4" s="190"/>
    </row>
    <row r="5" spans="1:7" ht="14.25">
      <c r="A5" s="98"/>
      <c r="B5" s="98"/>
      <c r="C5" s="98" t="s">
        <v>237</v>
      </c>
      <c r="D5" s="98"/>
      <c r="E5" s="98"/>
      <c r="F5" s="98"/>
      <c r="G5" s="190"/>
    </row>
    <row r="6" spans="1:7" ht="14.25">
      <c r="A6" s="98"/>
      <c r="B6" s="98"/>
      <c r="C6" s="98" t="s">
        <v>238</v>
      </c>
      <c r="D6" s="98"/>
      <c r="E6" s="98"/>
      <c r="F6" s="98"/>
      <c r="G6" s="190"/>
    </row>
    <row r="7" spans="1:7">
      <c r="A7" s="99"/>
      <c r="B7" s="11"/>
      <c r="C7" s="99" t="s">
        <v>1349</v>
      </c>
      <c r="D7" s="99"/>
      <c r="E7" s="99"/>
      <c r="F7" s="99"/>
      <c r="G7" s="190"/>
    </row>
    <row r="8" spans="1:7">
      <c r="A8" s="191"/>
      <c r="B8" s="191"/>
      <c r="C8" s="192"/>
      <c r="D8" s="193"/>
      <c r="E8" s="194"/>
      <c r="F8" s="190"/>
      <c r="G8" s="190"/>
    </row>
    <row r="9" spans="1:7" ht="15.75">
      <c r="A9" s="451" t="s">
        <v>244</v>
      </c>
      <c r="B9" s="11"/>
      <c r="C9" s="205" t="s">
        <v>478</v>
      </c>
      <c r="D9" s="193"/>
      <c r="E9" s="194"/>
      <c r="F9" s="190"/>
      <c r="G9" s="190"/>
    </row>
    <row r="10" spans="1:7" ht="14.25">
      <c r="A10" s="99"/>
      <c r="B10" s="191"/>
      <c r="C10" s="24"/>
      <c r="D10" s="193"/>
      <c r="E10" s="194"/>
      <c r="F10" s="190"/>
      <c r="G10" s="190"/>
    </row>
    <row r="11" spans="1:7">
      <c r="A11" s="99" t="s">
        <v>179</v>
      </c>
      <c r="B11" s="11"/>
      <c r="C11" s="191" t="s">
        <v>179</v>
      </c>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191"/>
      <c r="B18" s="191"/>
      <c r="C18" s="192"/>
      <c r="D18" s="193"/>
      <c r="E18" s="194"/>
      <c r="F18" s="190"/>
      <c r="G18" s="190"/>
    </row>
    <row r="19" spans="1:7">
      <c r="A19" s="191"/>
      <c r="B19" s="191"/>
      <c r="C19" s="192"/>
      <c r="D19" s="193"/>
      <c r="E19" s="194"/>
      <c r="F19" s="190"/>
      <c r="G19" s="190"/>
    </row>
    <row r="20" spans="1:7" ht="26.25">
      <c r="A20" s="1801" t="s">
        <v>245</v>
      </c>
      <c r="B20" s="1802"/>
      <c r="C20" s="1802"/>
      <c r="D20" s="1802"/>
      <c r="E20" s="1802"/>
      <c r="F20" s="1802"/>
      <c r="G20" s="1802"/>
    </row>
    <row r="21" spans="1:7" ht="42" customHeight="1">
      <c r="A21" s="1803" t="s">
        <v>179</v>
      </c>
      <c r="B21" s="1802"/>
      <c r="C21" s="1802"/>
      <c r="D21" s="1802"/>
      <c r="E21" s="1802"/>
      <c r="F21" s="1802"/>
      <c r="G21" s="1802"/>
    </row>
    <row r="22" spans="1:7">
      <c r="A22" s="191"/>
      <c r="B22" s="191"/>
      <c r="C22" s="192"/>
      <c r="D22" s="193"/>
      <c r="E22" s="194"/>
      <c r="F22" s="190"/>
      <c r="G22" s="190"/>
    </row>
    <row r="23" spans="1:7">
      <c r="A23" s="191"/>
      <c r="B23" s="100"/>
      <c r="C23" s="101"/>
      <c r="D23" s="96"/>
      <c r="E23" s="102"/>
      <c r="F23" s="97"/>
      <c r="G23" s="97"/>
    </row>
    <row r="24" spans="1:7" ht="15.75">
      <c r="A24" s="191"/>
      <c r="B24" s="1049" t="s">
        <v>483</v>
      </c>
      <c r="C24" s="5" t="s">
        <v>1341</v>
      </c>
      <c r="D24" s="1050"/>
      <c r="E24" s="1051"/>
      <c r="F24" s="1052"/>
      <c r="G24" s="1052"/>
    </row>
    <row r="25" spans="1:7" ht="15">
      <c r="A25" s="191"/>
      <c r="B25" s="1049"/>
      <c r="C25" s="5"/>
      <c r="D25" s="1050"/>
      <c r="E25" s="1051"/>
      <c r="F25" s="1052"/>
      <c r="G25" s="1052"/>
    </row>
    <row r="26" spans="1:7" ht="15.75">
      <c r="A26" s="191"/>
      <c r="B26" s="1049" t="s">
        <v>484</v>
      </c>
      <c r="C26" s="5" t="s">
        <v>1342</v>
      </c>
      <c r="D26" s="1050"/>
      <c r="E26" s="1051"/>
      <c r="F26" s="1052"/>
      <c r="G26" s="1052"/>
    </row>
    <row r="27" spans="1:7" ht="15">
      <c r="A27" s="191"/>
      <c r="B27" s="1049"/>
      <c r="C27" s="5"/>
      <c r="D27" s="5" t="s">
        <v>482</v>
      </c>
      <c r="E27" s="1051"/>
      <c r="F27" s="1052"/>
      <c r="G27" s="1052"/>
    </row>
    <row r="28" spans="1:7" ht="15">
      <c r="A28" s="191"/>
      <c r="B28" s="1049"/>
      <c r="C28" s="5"/>
      <c r="D28" s="1050"/>
      <c r="E28" s="1051"/>
      <c r="F28" s="1052"/>
      <c r="G28" s="1052"/>
    </row>
    <row r="29" spans="1:7" ht="15.75">
      <c r="A29" s="1079"/>
      <c r="B29" s="1621" t="s">
        <v>480</v>
      </c>
      <c r="C29" s="1622" t="s">
        <v>1995</v>
      </c>
      <c r="D29" s="1621"/>
      <c r="E29" s="1621"/>
      <c r="F29" s="5"/>
      <c r="G29" s="5"/>
    </row>
    <row r="30" spans="1:7">
      <c r="A30" s="191"/>
      <c r="C30" s="103"/>
    </row>
    <row r="31" spans="1:7">
      <c r="A31" s="191"/>
      <c r="B31" s="191"/>
      <c r="C31" s="192"/>
      <c r="D31" s="193"/>
      <c r="E31" s="194"/>
      <c r="F31" s="190"/>
      <c r="G31" s="190"/>
    </row>
    <row r="32" spans="1:7">
      <c r="A32" s="191"/>
      <c r="B32" s="191"/>
      <c r="C32" s="192"/>
      <c r="D32" s="193"/>
      <c r="E32" s="194"/>
      <c r="F32" s="190"/>
      <c r="G32" s="190"/>
    </row>
    <row r="33" spans="1:9">
      <c r="A33" s="191"/>
      <c r="B33" s="191"/>
      <c r="C33" s="192"/>
      <c r="D33" s="193"/>
      <c r="E33" s="194"/>
      <c r="F33" s="190"/>
      <c r="G33" s="190"/>
    </row>
    <row r="34" spans="1:9">
      <c r="B34" s="191"/>
      <c r="C34" s="192"/>
      <c r="D34" s="193"/>
      <c r="E34" s="194"/>
      <c r="F34" s="190"/>
      <c r="G34" s="190"/>
    </row>
    <row r="35" spans="1:9" ht="14.25">
      <c r="A35" s="195" t="s">
        <v>179</v>
      </c>
      <c r="B35" s="191"/>
      <c r="C35" s="192"/>
      <c r="D35" s="193"/>
      <c r="E35" s="194"/>
      <c r="F35" s="190"/>
      <c r="G35" s="190"/>
    </row>
    <row r="36" spans="1:9">
      <c r="A36" s="191"/>
      <c r="B36" s="191"/>
      <c r="C36" s="192"/>
      <c r="D36" s="193"/>
      <c r="E36" s="194"/>
      <c r="F36" s="190"/>
      <c r="G36" s="190"/>
    </row>
    <row r="37" spans="1:9">
      <c r="A37" s="191"/>
      <c r="B37" s="191"/>
      <c r="C37" s="192"/>
      <c r="D37" s="193"/>
      <c r="E37" s="194"/>
      <c r="F37" s="190"/>
      <c r="G37" s="190"/>
    </row>
    <row r="38" spans="1:9">
      <c r="A38" s="191"/>
      <c r="B38" s="191"/>
      <c r="C38" s="192"/>
      <c r="D38" s="193"/>
      <c r="E38" s="194"/>
      <c r="F38" s="190"/>
      <c r="G38" s="190"/>
    </row>
    <row r="39" spans="1:9">
      <c r="A39" s="191"/>
      <c r="B39" s="191"/>
      <c r="C39" s="192"/>
      <c r="D39" s="193"/>
      <c r="E39" s="194"/>
      <c r="F39" s="190"/>
      <c r="G39" s="190"/>
      <c r="H39" s="196"/>
      <c r="I39" s="196"/>
    </row>
    <row r="40" spans="1:9">
      <c r="A40" s="191"/>
      <c r="B40" s="191"/>
      <c r="C40" s="192"/>
      <c r="D40" s="193"/>
      <c r="E40" s="194"/>
      <c r="F40" s="190"/>
      <c r="G40" s="190"/>
    </row>
    <row r="41" spans="1:9">
      <c r="A41" s="191"/>
      <c r="B41" s="191"/>
      <c r="C41" s="192"/>
      <c r="D41" s="193"/>
      <c r="E41" s="194"/>
      <c r="F41" s="190"/>
      <c r="G41" s="190"/>
    </row>
    <row r="42" spans="1:9">
      <c r="A42" s="191"/>
      <c r="B42" s="191"/>
      <c r="C42" s="192"/>
      <c r="D42" s="193"/>
      <c r="E42" s="194"/>
      <c r="F42" s="190"/>
      <c r="G42" s="190"/>
    </row>
    <row r="43" spans="1:9" ht="14.25">
      <c r="A43" s="191"/>
      <c r="B43" s="1804"/>
      <c r="C43" s="1805"/>
      <c r="D43" s="1805"/>
      <c r="E43" s="1805"/>
      <c r="F43" s="190"/>
      <c r="G43" s="190"/>
    </row>
    <row r="44" spans="1:9">
      <c r="A44" s="191"/>
      <c r="B44" s="1806"/>
      <c r="C44" s="1807"/>
      <c r="D44" s="1807"/>
      <c r="E44" s="194"/>
      <c r="F44" s="190"/>
      <c r="G44" s="190"/>
    </row>
    <row r="45" spans="1:9">
      <c r="A45" s="191"/>
      <c r="B45" s="197"/>
      <c r="C45" s="196"/>
      <c r="D45" s="196"/>
      <c r="E45" s="194"/>
      <c r="F45" s="203"/>
      <c r="G45" s="190"/>
    </row>
    <row r="46" spans="1:9">
      <c r="A46" s="191" t="s">
        <v>1996</v>
      </c>
      <c r="B46" s="197"/>
      <c r="C46" s="196"/>
      <c r="D46" s="196"/>
      <c r="E46" s="194"/>
      <c r="F46" s="190"/>
      <c r="G46" s="190"/>
      <c r="H46" s="196"/>
      <c r="I46" s="196"/>
    </row>
    <row r="47" spans="1:9">
      <c r="A47" s="191"/>
      <c r="B47" s="197"/>
      <c r="C47" s="196"/>
      <c r="D47" s="196"/>
      <c r="E47" s="194"/>
      <c r="F47" s="436"/>
      <c r="G47" s="196"/>
    </row>
  </sheetData>
  <sheetProtection algorithmName="SHA-512" hashValue="fz/o0bpyeWtm+XPHayUgqSOlsMYTEZCizsyeCvcoDzRmvre9td1g+SNjeMyKazdj4voEcLMbiK0zLcm5ukv2ig==" saltValue="Zz6ZXDVk2PwAMTl+dplL8g==" spinCount="100000" sheet="1" objects="1" scenarios="1"/>
  <mergeCells count="4">
    <mergeCell ref="A20:G20"/>
    <mergeCell ref="A21:G21"/>
    <mergeCell ref="B43:E43"/>
    <mergeCell ref="B44:D44"/>
  </mergeCells>
  <pageMargins left="0.79" right="0.75" top="1" bottom="1" header="0.5" footer="0.5"/>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51"/>
  <sheetViews>
    <sheetView view="pageLayout" topLeftCell="B33" zoomScaleNormal="100" zoomScaleSheetLayoutView="70" workbookViewId="0">
      <selection activeCell="L68" sqref="L68"/>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254</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1">
      <c r="A49" s="191"/>
      <c r="B49" s="197"/>
      <c r="C49" s="196"/>
      <c r="D49" s="196"/>
      <c r="E49" s="194"/>
      <c r="F49" s="190"/>
    </row>
    <row r="50" spans="1:11" ht="14.25">
      <c r="B50" s="191"/>
      <c r="C50" s="196"/>
      <c r="D50" s="196"/>
      <c r="E50" s="194"/>
      <c r="F50" s="190"/>
      <c r="G50" s="1804" t="s">
        <v>255</v>
      </c>
      <c r="H50" s="1805"/>
      <c r="I50" s="1805"/>
      <c r="J50" s="1805"/>
      <c r="K50" t="s">
        <v>179</v>
      </c>
    </row>
    <row r="51" spans="1:11">
      <c r="A51" s="191"/>
      <c r="B51" s="197"/>
      <c r="C51" s="196"/>
      <c r="D51" s="196"/>
      <c r="E51" s="194"/>
      <c r="F51" s="190"/>
      <c r="G51" s="190"/>
    </row>
  </sheetData>
  <mergeCells count="5">
    <mergeCell ref="A24:G24"/>
    <mergeCell ref="G50:J50"/>
    <mergeCell ref="A25:G25"/>
    <mergeCell ref="B39:E39"/>
    <mergeCell ref="B40:D40"/>
  </mergeCells>
  <phoneticPr fontId="58" type="noConversion"/>
  <pageMargins left="0.79" right="0.75" top="1" bottom="1" header="0.5" footer="0.5"/>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116"/>
  <sheetViews>
    <sheetView showZeros="0" view="pageLayout" topLeftCell="A42" zoomScaleNormal="70" zoomScaleSheetLayoutView="85" workbookViewId="0">
      <selection activeCell="F42" sqref="F42"/>
    </sheetView>
  </sheetViews>
  <sheetFormatPr defaultRowHeight="15"/>
  <cols>
    <col min="1" max="1" width="3.5703125" style="206" customWidth="1"/>
    <col min="2" max="2" width="35.28515625" style="208" customWidth="1"/>
    <col min="3" max="3" width="5.28515625" style="206" customWidth="1"/>
    <col min="4" max="4" width="7" style="206" customWidth="1"/>
    <col min="5" max="5" width="13.140625" style="208" customWidth="1"/>
    <col min="6" max="6" width="15" style="206" customWidth="1"/>
    <col min="7" max="16384" width="9.140625" style="208"/>
  </cols>
  <sheetData>
    <row r="1" spans="1:6" ht="18.75">
      <c r="B1" s="207" t="s">
        <v>99</v>
      </c>
    </row>
    <row r="3" spans="1:6" ht="15.75">
      <c r="B3" s="209" t="s">
        <v>256</v>
      </c>
    </row>
    <row r="4" spans="1:6" ht="15.75">
      <c r="B4" s="209"/>
    </row>
    <row r="5" spans="1:6" ht="45">
      <c r="A5" s="210" t="s">
        <v>167</v>
      </c>
      <c r="B5" s="211" t="s">
        <v>257</v>
      </c>
      <c r="C5" s="212" t="s">
        <v>258</v>
      </c>
      <c r="D5" s="212">
        <v>1</v>
      </c>
      <c r="E5" s="1672"/>
      <c r="F5" s="213">
        <f>D5*E5</f>
        <v>0</v>
      </c>
    </row>
    <row r="6" spans="1:6" ht="15.75">
      <c r="B6" s="209"/>
      <c r="E6" s="1673"/>
    </row>
    <row r="7" spans="1:6" ht="315">
      <c r="A7" s="214" t="s">
        <v>175</v>
      </c>
      <c r="B7" s="211" t="s">
        <v>491</v>
      </c>
      <c r="C7" s="215" t="s">
        <v>174</v>
      </c>
      <c r="D7" s="216">
        <v>266</v>
      </c>
      <c r="E7" s="1674"/>
      <c r="F7" s="217">
        <f>D7*E7</f>
        <v>0</v>
      </c>
    </row>
    <row r="8" spans="1:6" ht="15.75">
      <c r="B8" s="209"/>
      <c r="E8" s="1673"/>
    </row>
    <row r="9" spans="1:6" ht="45.75" customHeight="1">
      <c r="A9" s="206" t="s">
        <v>177</v>
      </c>
      <c r="B9" s="218" t="s">
        <v>259</v>
      </c>
      <c r="C9" s="219" t="s">
        <v>260</v>
      </c>
      <c r="D9" s="220">
        <v>5</v>
      </c>
      <c r="E9" s="1672"/>
      <c r="F9" s="213">
        <f>D9*E9</f>
        <v>0</v>
      </c>
    </row>
    <row r="10" spans="1:6">
      <c r="B10" s="221"/>
      <c r="D10" s="222"/>
      <c r="E10" s="1675"/>
    </row>
    <row r="11" spans="1:6" ht="45">
      <c r="A11" s="206" t="s">
        <v>157</v>
      </c>
      <c r="B11" s="218" t="s">
        <v>261</v>
      </c>
      <c r="D11" s="222"/>
      <c r="E11" s="1675"/>
    </row>
    <row r="12" spans="1:6">
      <c r="B12" s="223" t="s">
        <v>277</v>
      </c>
      <c r="C12" s="206" t="s">
        <v>262</v>
      </c>
      <c r="D12" s="224">
        <v>192</v>
      </c>
      <c r="E12" s="1672"/>
      <c r="F12" s="213">
        <f>D12*E12</f>
        <v>0</v>
      </c>
    </row>
    <row r="13" spans="1:6">
      <c r="B13" s="223" t="s">
        <v>278</v>
      </c>
      <c r="C13" s="206" t="s">
        <v>262</v>
      </c>
      <c r="D13" s="224">
        <v>74</v>
      </c>
      <c r="E13" s="1672"/>
      <c r="F13" s="213">
        <f>D13*E13</f>
        <v>0</v>
      </c>
    </row>
    <row r="14" spans="1:6">
      <c r="B14" s="225"/>
      <c r="D14" s="222"/>
      <c r="E14" s="1675"/>
    </row>
    <row r="15" spans="1:6" ht="60">
      <c r="A15" s="206" t="s">
        <v>159</v>
      </c>
      <c r="B15" s="218" t="s">
        <v>263</v>
      </c>
      <c r="D15" s="222"/>
      <c r="E15" s="1675"/>
    </row>
    <row r="16" spans="1:6" ht="45">
      <c r="B16" s="218" t="s">
        <v>264</v>
      </c>
      <c r="C16" s="219" t="s">
        <v>260</v>
      </c>
      <c r="D16" s="220">
        <v>1</v>
      </c>
      <c r="E16" s="1672"/>
      <c r="F16" s="213">
        <f>D16*E16</f>
        <v>0</v>
      </c>
    </row>
    <row r="17" spans="1:6">
      <c r="B17" s="218"/>
      <c r="D17" s="222"/>
      <c r="E17" s="1675"/>
    </row>
    <row r="18" spans="1:6" ht="90">
      <c r="A18" s="206" t="s">
        <v>438</v>
      </c>
      <c r="B18" s="208" t="s">
        <v>265</v>
      </c>
      <c r="C18" s="219" t="s">
        <v>260</v>
      </c>
      <c r="D18" s="220">
        <v>1</v>
      </c>
      <c r="E18" s="1672"/>
      <c r="F18" s="213">
        <f>D18*E18</f>
        <v>0</v>
      </c>
    </row>
    <row r="19" spans="1:6">
      <c r="D19" s="222"/>
      <c r="E19" s="1675"/>
    </row>
    <row r="20" spans="1:6" ht="45">
      <c r="A20" s="206" t="s">
        <v>445</v>
      </c>
      <c r="B20" s="208" t="s">
        <v>266</v>
      </c>
      <c r="C20" s="219" t="s">
        <v>262</v>
      </c>
      <c r="D20" s="226">
        <v>266</v>
      </c>
      <c r="E20" s="1672"/>
      <c r="F20" s="213">
        <f>D20*E20</f>
        <v>0</v>
      </c>
    </row>
    <row r="21" spans="1:6">
      <c r="C21" s="219"/>
      <c r="D21" s="226"/>
      <c r="E21" s="1672"/>
      <c r="F21" s="213"/>
    </row>
    <row r="22" spans="1:6" ht="30">
      <c r="A22" s="227" t="s">
        <v>267</v>
      </c>
      <c r="B22" s="218" t="s">
        <v>268</v>
      </c>
      <c r="C22" s="215" t="s">
        <v>258</v>
      </c>
      <c r="D22" s="220">
        <v>1</v>
      </c>
      <c r="E22" s="1674"/>
      <c r="F22" s="228">
        <f>E22*D22</f>
        <v>0</v>
      </c>
    </row>
    <row r="23" spans="1:6">
      <c r="A23" s="229"/>
      <c r="B23" s="230"/>
      <c r="C23" s="229"/>
      <c r="D23" s="231"/>
      <c r="E23" s="230"/>
      <c r="F23" s="229"/>
    </row>
    <row r="24" spans="1:6">
      <c r="B24" s="232" t="s">
        <v>269</v>
      </c>
      <c r="C24" s="233"/>
      <c r="D24" s="234"/>
      <c r="E24" s="235"/>
      <c r="F24" s="236">
        <f>SUM(F5:F22)</f>
        <v>0</v>
      </c>
    </row>
    <row r="25" spans="1:6">
      <c r="D25" s="237"/>
    </row>
    <row r="26" spans="1:6">
      <c r="D26" s="237"/>
    </row>
    <row r="27" spans="1:6" ht="15" customHeight="1">
      <c r="B27" s="238" t="s">
        <v>270</v>
      </c>
      <c r="D27" s="237"/>
    </row>
    <row r="28" spans="1:6" ht="15" customHeight="1">
      <c r="B28" s="238"/>
      <c r="D28" s="237"/>
    </row>
    <row r="29" spans="1:6" ht="76.5" customHeight="1">
      <c r="A29" s="206" t="s">
        <v>167</v>
      </c>
      <c r="B29" s="218" t="s">
        <v>279</v>
      </c>
      <c r="C29" s="219" t="s">
        <v>280</v>
      </c>
      <c r="D29" s="239">
        <v>159.6</v>
      </c>
      <c r="E29" s="1672"/>
      <c r="F29" s="213">
        <f>D29*E29</f>
        <v>0</v>
      </c>
    </row>
    <row r="30" spans="1:6" ht="18" customHeight="1">
      <c r="B30" s="218"/>
      <c r="E30" s="1673"/>
    </row>
    <row r="31" spans="1:6" ht="92.25" customHeight="1">
      <c r="A31" s="240" t="s">
        <v>175</v>
      </c>
      <c r="B31" s="241" t="s">
        <v>281</v>
      </c>
      <c r="C31" s="219" t="s">
        <v>280</v>
      </c>
      <c r="D31" s="239">
        <v>80</v>
      </c>
      <c r="E31" s="1672"/>
      <c r="F31" s="213">
        <f>D31*E31</f>
        <v>0</v>
      </c>
    </row>
    <row r="32" spans="1:6" ht="18" customHeight="1">
      <c r="A32" s="240"/>
      <c r="B32" s="218"/>
      <c r="D32" s="242"/>
      <c r="E32" s="1673"/>
    </row>
    <row r="33" spans="1:6" ht="64.5" customHeight="1">
      <c r="A33" s="240" t="s">
        <v>177</v>
      </c>
      <c r="B33" s="241" t="s">
        <v>282</v>
      </c>
      <c r="C33" s="243" t="s">
        <v>283</v>
      </c>
      <c r="D33" s="244">
        <v>79.8</v>
      </c>
      <c r="E33" s="1672"/>
      <c r="F33" s="213">
        <f>D33*E33</f>
        <v>0</v>
      </c>
    </row>
    <row r="34" spans="1:6" ht="18" customHeight="1">
      <c r="A34" s="240"/>
      <c r="B34" s="241"/>
      <c r="C34" s="243"/>
      <c r="D34" s="244"/>
      <c r="E34" s="1673"/>
    </row>
    <row r="35" spans="1:6" ht="48.75" customHeight="1">
      <c r="A35" s="240" t="s">
        <v>157</v>
      </c>
      <c r="B35" s="241" t="s">
        <v>284</v>
      </c>
      <c r="C35" s="243" t="s">
        <v>283</v>
      </c>
      <c r="D35" s="244">
        <v>79.8</v>
      </c>
      <c r="E35" s="1672"/>
      <c r="F35" s="213">
        <f>D35*E35</f>
        <v>0</v>
      </c>
    </row>
    <row r="36" spans="1:6" ht="15.75" customHeight="1">
      <c r="A36" s="240"/>
      <c r="B36" s="241"/>
      <c r="C36" s="243"/>
      <c r="D36" s="244"/>
      <c r="E36" s="1672"/>
      <c r="F36" s="213"/>
    </row>
    <row r="37" spans="1:6" ht="95.25" customHeight="1">
      <c r="A37" s="245" t="s">
        <v>159</v>
      </c>
      <c r="B37" s="246" t="s">
        <v>285</v>
      </c>
      <c r="C37" s="247" t="s">
        <v>286</v>
      </c>
      <c r="D37" s="248">
        <v>0.3</v>
      </c>
      <c r="E37" s="1676"/>
      <c r="F37" s="249">
        <f>D37*E37</f>
        <v>0</v>
      </c>
    </row>
    <row r="38" spans="1:6" ht="15.75" customHeight="1">
      <c r="A38" s="240"/>
      <c r="B38" s="241"/>
      <c r="C38" s="243"/>
      <c r="D38" s="244"/>
      <c r="E38" s="1672"/>
      <c r="F38" s="213"/>
    </row>
    <row r="39" spans="1:6" ht="90">
      <c r="A39" s="250" t="s">
        <v>438</v>
      </c>
      <c r="B39" s="241" t="s">
        <v>271</v>
      </c>
      <c r="C39" s="227"/>
      <c r="D39" s="210"/>
      <c r="E39" s="1677"/>
      <c r="F39" s="251"/>
    </row>
    <row r="40" spans="1:6">
      <c r="A40" s="250"/>
      <c r="B40" s="241" t="s">
        <v>272</v>
      </c>
      <c r="C40" s="227" t="s">
        <v>258</v>
      </c>
      <c r="D40" s="210">
        <v>1</v>
      </c>
      <c r="E40" s="1672"/>
      <c r="F40" s="213">
        <f>D40*E40</f>
        <v>0</v>
      </c>
    </row>
    <row r="41" spans="1:6">
      <c r="A41" s="229"/>
      <c r="B41" s="252"/>
      <c r="C41" s="229"/>
      <c r="D41" s="229"/>
      <c r="E41" s="230"/>
      <c r="F41" s="229"/>
    </row>
    <row r="42" spans="1:6">
      <c r="A42" s="210"/>
      <c r="B42" s="253" t="s">
        <v>273</v>
      </c>
      <c r="C42" s="227"/>
      <c r="D42" s="254"/>
      <c r="E42" s="255"/>
      <c r="F42" s="236">
        <f>SUM(F29:F41)</f>
        <v>0</v>
      </c>
    </row>
    <row r="43" spans="1:6">
      <c r="B43" s="256"/>
      <c r="D43" s="237"/>
      <c r="E43" s="255"/>
    </row>
    <row r="44" spans="1:6">
      <c r="B44" s="225"/>
      <c r="D44" s="237"/>
    </row>
    <row r="45" spans="1:6">
      <c r="B45" s="225"/>
      <c r="D45" s="237"/>
    </row>
    <row r="46" spans="1:6">
      <c r="B46" s="225"/>
      <c r="D46" s="237"/>
    </row>
    <row r="47" spans="1:6">
      <c r="B47" s="225"/>
      <c r="D47" s="237"/>
    </row>
    <row r="48" spans="1:6">
      <c r="B48" s="225"/>
      <c r="D48" s="237"/>
    </row>
    <row r="49" spans="1:6">
      <c r="B49" s="225"/>
      <c r="D49" s="237"/>
    </row>
    <row r="50" spans="1:6">
      <c r="B50" s="225"/>
      <c r="D50" s="237"/>
    </row>
    <row r="51" spans="1:6">
      <c r="B51" s="225"/>
      <c r="D51" s="237"/>
    </row>
    <row r="52" spans="1:6">
      <c r="D52" s="237"/>
    </row>
    <row r="53" spans="1:6" ht="15.75">
      <c r="B53" s="257" t="s">
        <v>274</v>
      </c>
      <c r="D53" s="237"/>
    </row>
    <row r="54" spans="1:6" ht="15.75">
      <c r="B54" s="257"/>
      <c r="D54" s="237"/>
    </row>
    <row r="55" spans="1:6" ht="15.75">
      <c r="B55" s="258" t="s">
        <v>275</v>
      </c>
      <c r="D55" s="237"/>
      <c r="F55" s="259">
        <f>F24</f>
        <v>0</v>
      </c>
    </row>
    <row r="56" spans="1:6" ht="15.75">
      <c r="B56" s="258"/>
      <c r="D56" s="237"/>
    </row>
    <row r="57" spans="1:6" ht="15.75">
      <c r="B57" s="209" t="s">
        <v>270</v>
      </c>
      <c r="D57" s="237"/>
      <c r="F57" s="259">
        <f>F42</f>
        <v>0</v>
      </c>
    </row>
    <row r="58" spans="1:6" ht="16.5" thickBot="1">
      <c r="A58" s="260"/>
      <c r="B58" s="261"/>
      <c r="C58" s="260"/>
      <c r="D58" s="262"/>
      <c r="E58" s="263"/>
      <c r="F58" s="260"/>
    </row>
    <row r="59" spans="1:6">
      <c r="B59" s="264" t="s">
        <v>276</v>
      </c>
      <c r="D59" s="265"/>
      <c r="E59" s="265"/>
      <c r="F59" s="266">
        <f>SUM(F55:F58)</f>
        <v>0</v>
      </c>
    </row>
    <row r="60" spans="1:6">
      <c r="D60" s="237"/>
      <c r="E60" s="255"/>
      <c r="F60" s="233"/>
    </row>
    <row r="61" spans="1:6">
      <c r="D61" s="237"/>
      <c r="E61" s="255"/>
      <c r="F61" s="233"/>
    </row>
    <row r="62" spans="1:6">
      <c r="D62" s="237"/>
      <c r="E62" s="255"/>
      <c r="F62" s="233"/>
    </row>
    <row r="63" spans="1:6">
      <c r="D63" s="237"/>
      <c r="E63" s="255"/>
      <c r="F63" s="233"/>
    </row>
    <row r="64" spans="1:6">
      <c r="D64" s="237"/>
      <c r="E64" s="255"/>
      <c r="F64" s="233"/>
    </row>
    <row r="65" spans="2:6">
      <c r="D65" s="237"/>
      <c r="E65" s="255"/>
      <c r="F65" s="233"/>
    </row>
    <row r="66" spans="2:6">
      <c r="D66" s="237"/>
      <c r="E66" s="255"/>
      <c r="F66" s="233"/>
    </row>
    <row r="67" spans="2:6">
      <c r="D67" s="237"/>
      <c r="E67" s="255"/>
      <c r="F67" s="233"/>
    </row>
    <row r="68" spans="2:6">
      <c r="D68" s="237"/>
      <c r="E68" s="255"/>
      <c r="F68" s="233"/>
    </row>
    <row r="69" spans="2:6">
      <c r="D69" s="237"/>
    </row>
    <row r="70" spans="2:6" ht="15.75">
      <c r="B70" s="267" t="s">
        <v>141</v>
      </c>
      <c r="C70" s="1837" t="s">
        <v>255</v>
      </c>
      <c r="D70" s="1837"/>
      <c r="E70" s="1837"/>
    </row>
    <row r="71" spans="2:6">
      <c r="D71" s="237"/>
    </row>
    <row r="72" spans="2:6">
      <c r="D72" s="237"/>
    </row>
    <row r="73" spans="2:6">
      <c r="D73" s="237"/>
    </row>
    <row r="74" spans="2:6">
      <c r="D74" s="237"/>
    </row>
    <row r="75" spans="2:6">
      <c r="D75" s="237"/>
    </row>
    <row r="76" spans="2:6">
      <c r="D76" s="237"/>
    </row>
    <row r="77" spans="2:6">
      <c r="D77" s="237"/>
    </row>
    <row r="78" spans="2:6">
      <c r="D78" s="237"/>
    </row>
    <row r="79" spans="2:6">
      <c r="D79" s="237"/>
    </row>
    <row r="80" spans="2:6">
      <c r="D80" s="237"/>
    </row>
    <row r="81" spans="4:4">
      <c r="D81" s="237"/>
    </row>
    <row r="82" spans="4:4">
      <c r="D82" s="237"/>
    </row>
    <row r="83" spans="4:4">
      <c r="D83" s="237"/>
    </row>
    <row r="84" spans="4:4">
      <c r="D84" s="237"/>
    </row>
    <row r="85" spans="4:4">
      <c r="D85" s="237"/>
    </row>
    <row r="86" spans="4:4">
      <c r="D86" s="237"/>
    </row>
    <row r="87" spans="4:4">
      <c r="D87" s="237"/>
    </row>
    <row r="88" spans="4:4">
      <c r="D88" s="237"/>
    </row>
    <row r="89" spans="4:4">
      <c r="D89" s="237"/>
    </row>
    <row r="103" spans="2:2">
      <c r="B103" s="268"/>
    </row>
    <row r="116" ht="75.75" customHeight="1"/>
  </sheetData>
  <sheetProtection algorithmName="SHA-512" hashValue="LP9c38y/xoz4zVupkX7NkvGQHBHMuWlNX7RO3gVbHKJ55Jhmty+pYxzqp4CdyR413jXNUl8VfzJwZL7Y9tw4Tw==" saltValue="/BwbRWOqpOls/PYAo4Uizg==" spinCount="100000" sheet="1" objects="1" scenarios="1"/>
  <mergeCells count="1">
    <mergeCell ref="C70:E70"/>
  </mergeCells>
  <phoneticPr fontId="108" type="noConversion"/>
  <pageMargins left="0.78740157480314965" right="1.1811023622047245" top="0.98425196850393704" bottom="0.98425196850393704" header="0.51181102362204722" footer="0.51181102362204722"/>
  <pageSetup paperSize="9"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I42"/>
  <sheetViews>
    <sheetView showZeros="0" view="pageLayout" topLeftCell="A19" zoomScaleNormal="70" workbookViewId="0">
      <selection activeCell="P40" sqref="P40"/>
    </sheetView>
  </sheetViews>
  <sheetFormatPr defaultRowHeight="15"/>
  <cols>
    <col min="1" max="1" width="9.140625" style="345"/>
    <col min="2" max="2" width="3.85546875" style="345" customWidth="1"/>
    <col min="3" max="4" width="9.140625" style="345"/>
    <col min="5" max="5" width="27.42578125" style="345" customWidth="1"/>
    <col min="6" max="16384" width="9.140625" style="345"/>
  </cols>
  <sheetData>
    <row r="2" spans="1:8">
      <c r="B2" s="344"/>
      <c r="E2" s="346"/>
    </row>
    <row r="3" spans="1:8">
      <c r="B3" s="344"/>
      <c r="E3" s="346"/>
    </row>
    <row r="4" spans="1:8">
      <c r="B4" s="344"/>
      <c r="C4" s="347"/>
      <c r="D4" s="347"/>
      <c r="E4" s="346"/>
      <c r="F4" s="348"/>
      <c r="G4" s="349"/>
      <c r="H4" s="350"/>
    </row>
    <row r="5" spans="1:8">
      <c r="B5" s="351"/>
      <c r="C5" s="347"/>
      <c r="D5" s="347"/>
      <c r="E5" s="352"/>
      <c r="F5" s="348"/>
      <c r="G5" s="349"/>
      <c r="H5" s="350"/>
    </row>
    <row r="6" spans="1:8" ht="20.25">
      <c r="B6" s="351"/>
      <c r="C6" s="347"/>
      <c r="D6" s="353"/>
      <c r="E6" s="352"/>
      <c r="F6" s="348"/>
      <c r="G6" s="349"/>
      <c r="H6" s="350"/>
    </row>
    <row r="7" spans="1:8">
      <c r="B7" s="347"/>
      <c r="C7" s="347"/>
      <c r="D7" s="352"/>
      <c r="E7" s="348"/>
      <c r="F7" s="349"/>
      <c r="G7" s="350"/>
      <c r="H7" s="350"/>
    </row>
    <row r="8" spans="1:8">
      <c r="B8" s="347"/>
      <c r="C8" s="347"/>
      <c r="D8" s="352"/>
      <c r="E8" s="348"/>
      <c r="F8" s="349"/>
      <c r="G8" s="350"/>
      <c r="H8" s="350"/>
    </row>
    <row r="9" spans="1:8">
      <c r="B9" s="347"/>
      <c r="C9" s="347"/>
      <c r="D9" s="352"/>
      <c r="E9" s="348"/>
      <c r="F9" s="349"/>
      <c r="G9" s="350"/>
      <c r="H9" s="350"/>
    </row>
    <row r="10" spans="1:8">
      <c r="B10" s="351"/>
      <c r="C10" s="347"/>
      <c r="D10" s="347"/>
      <c r="E10" s="352"/>
      <c r="F10" s="348"/>
      <c r="G10" s="349"/>
      <c r="H10" s="350"/>
    </row>
    <row r="11" spans="1:8" ht="15.75">
      <c r="B11" s="1844"/>
      <c r="C11" s="1845"/>
      <c r="D11" s="1845"/>
      <c r="E11" s="1845"/>
      <c r="F11" s="1845"/>
      <c r="G11" s="1845"/>
      <c r="H11" s="1846"/>
    </row>
    <row r="12" spans="1:8" ht="18">
      <c r="A12" s="354"/>
      <c r="B12" s="1849" t="s">
        <v>492</v>
      </c>
      <c r="C12" s="1850"/>
      <c r="D12" s="1850"/>
      <c r="E12" s="1850"/>
      <c r="F12" s="1850"/>
      <c r="G12" s="1850"/>
      <c r="H12" s="1851"/>
    </row>
    <row r="13" spans="1:8" ht="15.75">
      <c r="B13" s="355"/>
      <c r="C13" s="356"/>
      <c r="D13" s="356"/>
      <c r="E13" s="356"/>
      <c r="F13" s="356"/>
      <c r="G13" s="357"/>
      <c r="H13" s="358"/>
    </row>
    <row r="14" spans="1:8" ht="15.75">
      <c r="B14" s="359"/>
      <c r="C14" s="360"/>
      <c r="D14" s="361"/>
      <c r="E14" s="361"/>
      <c r="F14" s="361"/>
      <c r="G14" s="362"/>
      <c r="H14" s="363"/>
    </row>
    <row r="15" spans="1:8" ht="15.75">
      <c r="B15" s="359"/>
      <c r="C15" s="360"/>
      <c r="D15" s="361"/>
      <c r="E15" s="361"/>
      <c r="F15" s="361"/>
      <c r="G15" s="362"/>
      <c r="H15" s="363"/>
    </row>
    <row r="16" spans="1:8" ht="15.75">
      <c r="B16" s="359"/>
      <c r="C16" s="360"/>
      <c r="D16" s="361"/>
      <c r="E16" s="361"/>
      <c r="F16" s="361"/>
      <c r="G16" s="362"/>
      <c r="H16" s="363"/>
    </row>
    <row r="17" spans="2:8">
      <c r="B17" s="364" t="s">
        <v>355</v>
      </c>
      <c r="C17" s="365" t="s">
        <v>361</v>
      </c>
      <c r="D17" s="366"/>
      <c r="E17" s="366"/>
      <c r="F17" s="367" t="s">
        <v>192</v>
      </c>
      <c r="G17" s="1847">
        <f>'1.FAZA-TROSKOVNIK GRAĐEVINSKI'!F267</f>
        <v>15000</v>
      </c>
      <c r="H17" s="1848"/>
    </row>
    <row r="18" spans="2:8">
      <c r="B18" s="368"/>
      <c r="C18" s="369"/>
      <c r="D18" s="370"/>
      <c r="E18" s="370"/>
      <c r="F18" s="370"/>
      <c r="G18" s="371"/>
      <c r="H18" s="363"/>
    </row>
    <row r="19" spans="2:8">
      <c r="B19" s="368"/>
      <c r="C19" s="369"/>
      <c r="D19" s="370"/>
      <c r="E19" s="370"/>
      <c r="F19" s="370"/>
      <c r="G19" s="371"/>
      <c r="H19" s="363"/>
    </row>
    <row r="20" spans="2:8">
      <c r="B20" s="364" t="s">
        <v>356</v>
      </c>
      <c r="C20" s="365" t="s">
        <v>362</v>
      </c>
      <c r="E20" s="366"/>
      <c r="F20" s="372" t="s">
        <v>192</v>
      </c>
      <c r="G20" s="1847">
        <f>'1.FAZA-ELEKTRO'!F99</f>
        <v>0</v>
      </c>
      <c r="H20" s="1848"/>
    </row>
    <row r="21" spans="2:8">
      <c r="B21" s="364"/>
      <c r="C21" s="373"/>
      <c r="D21" s="366"/>
      <c r="E21" s="366"/>
      <c r="F21" s="372"/>
      <c r="G21" s="374"/>
      <c r="H21" s="375"/>
    </row>
    <row r="22" spans="2:8">
      <c r="B22" s="368"/>
      <c r="C22" s="369"/>
      <c r="D22" s="370"/>
      <c r="E22" s="370"/>
      <c r="F22" s="372"/>
      <c r="G22" s="371"/>
      <c r="H22" s="363"/>
    </row>
    <row r="23" spans="2:8">
      <c r="B23" s="364" t="s">
        <v>357</v>
      </c>
      <c r="C23" s="369" t="s">
        <v>363</v>
      </c>
      <c r="D23" s="366"/>
      <c r="E23" s="366"/>
      <c r="F23" s="372" t="s">
        <v>192</v>
      </c>
      <c r="G23" s="1847">
        <f>'1.FAZA-VODA'!F59</f>
        <v>0</v>
      </c>
      <c r="H23" s="1848"/>
    </row>
    <row r="24" spans="2:8">
      <c r="B24" s="368"/>
      <c r="C24" s="369"/>
      <c r="D24" s="370"/>
      <c r="E24" s="370"/>
      <c r="F24" s="370"/>
      <c r="G24" s="371"/>
      <c r="H24" s="363"/>
    </row>
    <row r="25" spans="2:8">
      <c r="B25" s="368"/>
      <c r="C25" s="369"/>
      <c r="D25" s="370"/>
      <c r="E25" s="370"/>
      <c r="F25" s="370"/>
      <c r="G25" s="371"/>
      <c r="H25" s="363"/>
    </row>
    <row r="26" spans="2:8">
      <c r="B26" s="368"/>
      <c r="C26" s="369"/>
      <c r="D26" s="370"/>
      <c r="E26" s="370"/>
      <c r="F26" s="376"/>
      <c r="G26" s="371"/>
      <c r="H26" s="377"/>
    </row>
    <row r="27" spans="2:8" ht="15.75">
      <c r="B27" s="378"/>
      <c r="C27" s="379" t="s">
        <v>358</v>
      </c>
      <c r="D27" s="380"/>
      <c r="E27" s="380"/>
      <c r="F27" s="381" t="s">
        <v>192</v>
      </c>
      <c r="G27" s="1838">
        <f>SUM(G17:H26)</f>
        <v>15000</v>
      </c>
      <c r="H27" s="1839"/>
    </row>
    <row r="28" spans="2:8">
      <c r="B28" s="382"/>
      <c r="C28" s="383"/>
      <c r="D28" s="384"/>
      <c r="E28" s="384"/>
      <c r="F28" s="385"/>
      <c r="G28" s="386"/>
      <c r="H28" s="377"/>
    </row>
    <row r="29" spans="2:8">
      <c r="B29" s="378"/>
      <c r="C29" s="379" t="s">
        <v>359</v>
      </c>
      <c r="D29" s="387"/>
      <c r="E29" s="380"/>
      <c r="F29" s="381" t="s">
        <v>192</v>
      </c>
      <c r="G29" s="1840">
        <f>G27*0.25</f>
        <v>3750</v>
      </c>
      <c r="H29" s="1841"/>
    </row>
    <row r="30" spans="2:8" ht="15.75" thickBot="1">
      <c r="B30" s="388"/>
      <c r="C30" s="389"/>
      <c r="D30" s="390"/>
      <c r="E30" s="391"/>
      <c r="F30" s="392"/>
      <c r="G30" s="393"/>
      <c r="H30" s="393"/>
    </row>
    <row r="31" spans="2:8" ht="18">
      <c r="B31" s="394"/>
      <c r="C31" s="395" t="s">
        <v>360</v>
      </c>
      <c r="D31" s="396"/>
      <c r="E31" s="396"/>
      <c r="F31" s="381" t="s">
        <v>192</v>
      </c>
      <c r="G31" s="1842">
        <f>G27*1.25</f>
        <v>18750</v>
      </c>
      <c r="H31" s="1843"/>
    </row>
    <row r="38" spans="2:9">
      <c r="E38" s="1068"/>
      <c r="F38" s="1068"/>
      <c r="G38" s="1068"/>
      <c r="H38" s="1068"/>
      <c r="I38" s="1068"/>
    </row>
    <row r="39" spans="2:9">
      <c r="E39" s="1068"/>
      <c r="F39" s="1068"/>
      <c r="G39" s="1068"/>
      <c r="H39" s="1069"/>
      <c r="I39" s="1068"/>
    </row>
    <row r="40" spans="2:9">
      <c r="E40" s="1068"/>
      <c r="F40" s="1068"/>
      <c r="G40" s="1068"/>
      <c r="H40" s="1068"/>
      <c r="I40" s="1068"/>
    </row>
    <row r="41" spans="2:9">
      <c r="B41" s="397"/>
      <c r="E41" s="1068"/>
      <c r="F41" s="1068"/>
      <c r="G41" s="1069"/>
      <c r="H41" s="1068"/>
      <c r="I41" s="1068"/>
    </row>
    <row r="42" spans="2:9">
      <c r="E42" s="1068"/>
      <c r="F42" s="1068"/>
      <c r="G42" s="1068"/>
      <c r="H42" s="1068"/>
      <c r="I42" s="1068"/>
    </row>
  </sheetData>
  <sheetProtection algorithmName="SHA-512" hashValue="Ct1wFdeH1N0R3fbIm7YzkNJ4W+vyZfMn8Hm8qOWsOBNApRZl/j4wqI9lv6NeWN7OHurYwx53qlmXHJydEgxl/A==" saltValue="XWturDRo58YARV6iBXYQog==" spinCount="100000" sheet="1" objects="1" scenarios="1"/>
  <mergeCells count="8">
    <mergeCell ref="G27:H27"/>
    <mergeCell ref="G29:H29"/>
    <mergeCell ref="G31:H31"/>
    <mergeCell ref="B11:H11"/>
    <mergeCell ref="G17:H17"/>
    <mergeCell ref="G20:H20"/>
    <mergeCell ref="G23:H23"/>
    <mergeCell ref="B12:H12"/>
  </mergeCells>
  <phoneticPr fontId="40" type="noConversion"/>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67"/>
  <sheetViews>
    <sheetView view="pageLayout" topLeftCell="A118" zoomScaleNormal="100" zoomScaleSheetLayoutView="70" workbookViewId="0">
      <selection activeCell="C14" sqref="C14"/>
    </sheetView>
  </sheetViews>
  <sheetFormatPr defaultRowHeight="12.75"/>
  <cols>
    <col min="1" max="6" width="9.140625" style="11"/>
    <col min="7" max="7" width="31.42578125" style="11" customWidth="1"/>
    <col min="8" max="16384" width="9.140625" style="11"/>
  </cols>
  <sheetData>
    <row r="1" spans="1:7" ht="14.25">
      <c r="A1" s="98" t="s">
        <v>232</v>
      </c>
      <c r="C1" s="11" t="s">
        <v>233</v>
      </c>
      <c r="D1" s="98"/>
      <c r="E1" s="98"/>
      <c r="F1" s="98"/>
      <c r="G1" s="190"/>
    </row>
    <row r="2" spans="1:7" ht="14.25">
      <c r="A2" s="98"/>
      <c r="C2" s="99" t="s">
        <v>234</v>
      </c>
      <c r="D2" s="98"/>
      <c r="E2" s="98"/>
      <c r="F2" s="98"/>
      <c r="G2" s="190"/>
    </row>
    <row r="3" spans="1:7" ht="14.25">
      <c r="A3" s="98"/>
      <c r="B3" s="98"/>
      <c r="C3" s="98"/>
      <c r="D3" s="98"/>
      <c r="E3" s="98"/>
      <c r="F3" s="98"/>
      <c r="G3" s="190"/>
    </row>
    <row r="4" spans="1:7" ht="14.25">
      <c r="A4" s="98" t="s">
        <v>235</v>
      </c>
      <c r="B4" s="98"/>
      <c r="C4" s="98" t="s">
        <v>236</v>
      </c>
      <c r="D4" s="98"/>
      <c r="E4" s="98"/>
      <c r="F4" s="98"/>
      <c r="G4" s="190"/>
    </row>
    <row r="5" spans="1:7" ht="14.25">
      <c r="A5" s="98"/>
      <c r="B5" s="98"/>
      <c r="C5" s="98" t="s">
        <v>237</v>
      </c>
      <c r="D5" s="98"/>
      <c r="E5" s="98"/>
      <c r="F5" s="98"/>
      <c r="G5" s="190"/>
    </row>
    <row r="6" spans="1:7" ht="14.25">
      <c r="A6" s="98"/>
      <c r="B6" s="98"/>
      <c r="C6" s="98" t="s">
        <v>238</v>
      </c>
      <c r="D6" s="98"/>
      <c r="E6" s="98"/>
      <c r="F6" s="98"/>
      <c r="G6" s="190"/>
    </row>
    <row r="7" spans="1:7">
      <c r="A7" s="99"/>
      <c r="C7" s="99" t="s">
        <v>1353</v>
      </c>
      <c r="D7" s="99"/>
      <c r="E7" s="99"/>
      <c r="F7" s="99"/>
      <c r="G7" s="190"/>
    </row>
    <row r="8" spans="1:7">
      <c r="A8" s="191"/>
      <c r="B8" s="191"/>
      <c r="C8" s="192"/>
      <c r="D8" s="193"/>
      <c r="E8" s="194"/>
      <c r="F8" s="190"/>
      <c r="G8" s="190"/>
    </row>
    <row r="9" spans="1:7" ht="14.25">
      <c r="A9" s="98" t="s">
        <v>244</v>
      </c>
      <c r="B9" s="191"/>
      <c r="C9" s="182" t="s">
        <v>478</v>
      </c>
      <c r="D9" s="193"/>
      <c r="E9" s="194"/>
      <c r="F9" s="190"/>
      <c r="G9" s="190"/>
    </row>
    <row r="10" spans="1:7" ht="14.25">
      <c r="A10" s="201"/>
      <c r="B10" s="191"/>
      <c r="C10" s="24"/>
      <c r="D10" s="193"/>
      <c r="E10" s="194"/>
      <c r="F10" s="190"/>
      <c r="G10" s="190"/>
    </row>
    <row r="11" spans="1:7" ht="14.25">
      <c r="A11" s="201" t="s">
        <v>493</v>
      </c>
      <c r="B11" s="191"/>
      <c r="C11" s="454" t="s">
        <v>481</v>
      </c>
      <c r="D11" s="137"/>
      <c r="E11" s="455"/>
      <c r="F11" s="138"/>
      <c r="G11" s="138"/>
    </row>
    <row r="12" spans="1:7" ht="14.25">
      <c r="A12" s="191"/>
      <c r="B12" s="191"/>
      <c r="C12" s="454"/>
      <c r="D12" s="454" t="s">
        <v>482</v>
      </c>
      <c r="E12" s="455"/>
      <c r="F12" s="138"/>
      <c r="G12" s="138"/>
    </row>
    <row r="13" spans="1:7">
      <c r="A13" s="191"/>
      <c r="B13" s="191"/>
      <c r="C13" s="192"/>
      <c r="D13" s="193"/>
      <c r="E13" s="194"/>
      <c r="F13" s="190"/>
      <c r="G13" s="190"/>
    </row>
    <row r="14" spans="1:7" ht="14.25">
      <c r="A14" s="99" t="s">
        <v>239</v>
      </c>
      <c r="C14" s="201" t="s">
        <v>494</v>
      </c>
      <c r="D14" s="193"/>
      <c r="E14" s="194"/>
      <c r="F14" s="190"/>
      <c r="G14" s="190"/>
    </row>
    <row r="15" spans="1:7">
      <c r="A15" s="99"/>
      <c r="B15" s="191"/>
      <c r="C15" s="192"/>
      <c r="D15" s="193"/>
      <c r="E15" s="194"/>
      <c r="F15" s="190"/>
      <c r="G15" s="190"/>
    </row>
    <row r="16" spans="1:7">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99"/>
      <c r="B22" s="191"/>
      <c r="C22" s="192"/>
      <c r="D22" s="193"/>
      <c r="E22" s="194"/>
      <c r="F22" s="190"/>
      <c r="G22" s="190"/>
    </row>
    <row r="23" spans="1:7">
      <c r="A23" s="99"/>
      <c r="B23" s="191"/>
      <c r="C23" s="192"/>
      <c r="D23" s="193"/>
      <c r="E23" s="194"/>
      <c r="F23" s="190"/>
      <c r="G23" s="190"/>
    </row>
    <row r="24" spans="1:7">
      <c r="A24" s="99"/>
      <c r="B24" s="191"/>
      <c r="C24" s="192"/>
      <c r="D24" s="193"/>
      <c r="E24" s="194"/>
      <c r="F24" s="190"/>
      <c r="G24" s="190"/>
    </row>
    <row r="25" spans="1:7">
      <c r="A25" s="99"/>
      <c r="B25" s="191"/>
      <c r="C25" s="192"/>
      <c r="D25" s="193"/>
      <c r="E25" s="194"/>
      <c r="F25" s="190"/>
      <c r="G25" s="190"/>
    </row>
    <row r="26" spans="1:7">
      <c r="A26" s="191"/>
      <c r="B26" s="191"/>
      <c r="C26" s="192"/>
      <c r="D26" s="193"/>
      <c r="E26" s="194"/>
      <c r="F26" s="190"/>
      <c r="G26" s="190"/>
    </row>
    <row r="27" spans="1:7">
      <c r="A27" s="191"/>
      <c r="B27" s="191"/>
      <c r="C27" s="192"/>
      <c r="D27" s="193"/>
      <c r="E27" s="194"/>
      <c r="F27" s="190"/>
      <c r="G27" s="190"/>
    </row>
    <row r="28" spans="1:7" ht="26.25">
      <c r="A28" s="1801" t="s">
        <v>1337</v>
      </c>
      <c r="B28" s="1802"/>
      <c r="C28" s="1802"/>
      <c r="D28" s="1802"/>
      <c r="E28" s="1802"/>
      <c r="F28" s="1802"/>
      <c r="G28" s="1802"/>
    </row>
    <row r="29" spans="1:7" ht="79.5" customHeight="1">
      <c r="A29" s="1803"/>
      <c r="B29" s="1802"/>
      <c r="C29" s="1802"/>
      <c r="D29" s="1802"/>
      <c r="E29" s="1802"/>
      <c r="F29" s="1802"/>
      <c r="G29" s="1802"/>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9">
      <c r="A33" s="191"/>
      <c r="B33" s="191"/>
      <c r="C33" s="192"/>
      <c r="D33" s="193"/>
      <c r="E33" s="194"/>
      <c r="F33" s="190"/>
      <c r="G33" s="190"/>
    </row>
    <row r="34" spans="1:9">
      <c r="A34" s="191"/>
      <c r="B34" s="191"/>
      <c r="C34" s="192"/>
      <c r="D34" s="193"/>
      <c r="E34" s="194"/>
      <c r="F34" s="190"/>
      <c r="G34" s="190"/>
    </row>
    <row r="35" spans="1:9">
      <c r="A35" s="191"/>
      <c r="B35" s="191"/>
      <c r="C35" s="192"/>
      <c r="D35" s="193"/>
      <c r="E35" s="194"/>
      <c r="F35" s="190"/>
      <c r="G35" s="190"/>
    </row>
    <row r="36" spans="1:9">
      <c r="A36" s="191"/>
      <c r="B36" s="191"/>
      <c r="C36" s="192"/>
      <c r="D36" s="193"/>
      <c r="E36" s="194"/>
      <c r="F36" s="190"/>
      <c r="G36" s="190"/>
    </row>
    <row r="37" spans="1:9">
      <c r="A37" s="191"/>
      <c r="B37" s="191"/>
      <c r="C37" s="192"/>
      <c r="D37" s="193"/>
      <c r="E37" s="194"/>
      <c r="F37" s="190"/>
      <c r="G37" s="190"/>
    </row>
    <row r="38" spans="1:9">
      <c r="A38" s="191"/>
      <c r="B38" s="191"/>
      <c r="C38" s="192"/>
      <c r="D38" s="193"/>
      <c r="E38" s="194"/>
      <c r="F38" s="190"/>
      <c r="G38" s="190"/>
    </row>
    <row r="39" spans="1:9">
      <c r="A39" s="191"/>
      <c r="B39" s="191"/>
      <c r="C39" s="192"/>
      <c r="D39" s="193"/>
      <c r="E39" s="194"/>
      <c r="F39" s="190"/>
      <c r="G39" s="190"/>
    </row>
    <row r="40" spans="1:9">
      <c r="A40" s="191"/>
      <c r="B40" s="191"/>
      <c r="C40" s="192"/>
      <c r="D40" s="1070"/>
      <c r="E40" s="1071"/>
      <c r="F40" s="1072"/>
      <c r="G40" s="1072"/>
      <c r="H40" s="1073"/>
      <c r="I40" s="1073"/>
    </row>
    <row r="41" spans="1:9">
      <c r="A41" s="191"/>
      <c r="B41" s="197"/>
      <c r="C41" s="196"/>
      <c r="D41" s="1074"/>
      <c r="E41" s="1071"/>
      <c r="F41" s="1075"/>
      <c r="G41" s="1072"/>
      <c r="H41" s="1"/>
      <c r="I41" s="1"/>
    </row>
    <row r="42" spans="1:9">
      <c r="A42" s="191"/>
      <c r="B42" s="197"/>
      <c r="C42" s="196"/>
      <c r="D42" s="1074"/>
      <c r="E42" s="1071"/>
      <c r="F42" s="1072"/>
      <c r="G42" s="1072"/>
      <c r="H42" s="1"/>
      <c r="I42" s="1"/>
    </row>
    <row r="43" spans="1:9">
      <c r="A43" s="191"/>
      <c r="B43" s="197"/>
      <c r="C43" s="196"/>
      <c r="D43" s="1074"/>
      <c r="E43" s="1071"/>
      <c r="F43" s="1810"/>
      <c r="G43" s="1811"/>
      <c r="H43" s="1811"/>
      <c r="I43" s="1811"/>
    </row>
    <row r="44" spans="1:9">
      <c r="A44" s="191"/>
      <c r="B44" s="197"/>
      <c r="C44" s="196"/>
      <c r="D44" s="1074"/>
      <c r="E44" s="1071"/>
      <c r="F44" s="1072"/>
      <c r="G44" s="1072"/>
      <c r="H44" s="1"/>
      <c r="I44" s="1"/>
    </row>
    <row r="45" spans="1:9">
      <c r="A45" s="191"/>
      <c r="B45" s="197"/>
      <c r="C45" s="196"/>
      <c r="D45" s="1074"/>
      <c r="E45" s="1071"/>
      <c r="F45" s="1072"/>
      <c r="G45" s="1072"/>
      <c r="H45" s="1"/>
      <c r="I45" s="1"/>
    </row>
    <row r="46" spans="1:9">
      <c r="A46" s="191"/>
      <c r="B46" s="197"/>
      <c r="C46" s="196"/>
      <c r="D46" s="1074"/>
      <c r="E46" s="1071"/>
      <c r="F46" s="1072"/>
      <c r="G46" s="1072"/>
      <c r="H46" s="1"/>
      <c r="I46" s="1"/>
    </row>
    <row r="47" spans="1:9">
      <c r="A47" s="191"/>
      <c r="B47" s="197"/>
      <c r="C47" s="196"/>
      <c r="D47" s="1074"/>
      <c r="E47" s="1071"/>
      <c r="F47" s="1072"/>
      <c r="G47" s="1072"/>
      <c r="H47" s="1"/>
      <c r="I47" s="1"/>
    </row>
    <row r="48" spans="1:9">
      <c r="A48" s="191"/>
      <c r="B48" s="197"/>
      <c r="C48" s="196"/>
      <c r="D48" s="1074"/>
      <c r="E48" s="1071"/>
      <c r="F48" s="533"/>
      <c r="G48" s="1076"/>
      <c r="H48" s="1"/>
      <c r="I48" s="1"/>
    </row>
    <row r="49" spans="1:9">
      <c r="A49" s="191"/>
      <c r="B49" s="197"/>
      <c r="C49" s="196"/>
      <c r="D49" s="1074"/>
      <c r="E49" s="1071"/>
      <c r="F49" s="1072"/>
      <c r="G49" s="1072"/>
      <c r="H49" s="1"/>
      <c r="I49" s="1"/>
    </row>
    <row r="50" spans="1:9">
      <c r="A50" s="191"/>
      <c r="B50" s="197"/>
      <c r="C50" s="196"/>
      <c r="D50" s="1074"/>
      <c r="E50" s="1071"/>
      <c r="F50" s="1810"/>
      <c r="G50" s="1811"/>
      <c r="H50" s="1811"/>
      <c r="I50" s="1811"/>
    </row>
    <row r="51" spans="1:9">
      <c r="A51" s="191"/>
      <c r="B51" s="197"/>
      <c r="C51" s="196"/>
      <c r="D51" s="1074"/>
      <c r="E51" s="1071"/>
      <c r="F51" s="1072"/>
      <c r="G51" s="1072"/>
      <c r="H51" s="1"/>
      <c r="I51" s="1"/>
    </row>
    <row r="52" spans="1:9">
      <c r="A52" s="191"/>
      <c r="B52" s="191"/>
      <c r="C52" s="192"/>
      <c r="D52" s="193"/>
      <c r="E52" s="194"/>
      <c r="F52" s="190"/>
      <c r="G52" s="190"/>
    </row>
    <row r="53" spans="1:9">
      <c r="A53" s="191"/>
      <c r="B53" s="191"/>
      <c r="C53" s="192"/>
      <c r="D53" s="193"/>
      <c r="E53" s="194"/>
      <c r="F53" s="190"/>
      <c r="G53" s="190"/>
    </row>
    <row r="54" spans="1:9">
      <c r="A54" s="191"/>
      <c r="B54" s="191"/>
      <c r="C54" s="192"/>
      <c r="D54" s="193"/>
      <c r="E54" s="194"/>
      <c r="F54" s="190"/>
      <c r="G54" s="190"/>
    </row>
    <row r="55" spans="1:9">
      <c r="A55" s="191"/>
      <c r="B55" s="191"/>
      <c r="C55" s="192"/>
      <c r="D55" s="193"/>
      <c r="E55" s="194"/>
      <c r="F55" s="190"/>
      <c r="G55" s="190"/>
    </row>
    <row r="56" spans="1:9" ht="15">
      <c r="A56" s="191"/>
      <c r="B56" s="457" t="s">
        <v>495</v>
      </c>
      <c r="C56" s="192"/>
      <c r="D56" s="193"/>
      <c r="E56" s="194"/>
      <c r="F56" s="190"/>
      <c r="G56" s="190"/>
    </row>
    <row r="57" spans="1:9">
      <c r="A57" s="191"/>
      <c r="B57" s="191"/>
      <c r="C57" s="192"/>
      <c r="D57" s="193"/>
      <c r="E57" s="194"/>
      <c r="F57" s="190"/>
      <c r="G57" s="190"/>
    </row>
    <row r="58" spans="1:9">
      <c r="A58" s="191"/>
      <c r="B58" s="191"/>
      <c r="C58" s="192"/>
      <c r="D58" s="193"/>
      <c r="E58" s="194"/>
      <c r="F58" s="190"/>
      <c r="G58" s="190"/>
    </row>
    <row r="59" spans="1:9">
      <c r="A59" s="191"/>
      <c r="B59" s="191"/>
      <c r="C59" s="11" t="s">
        <v>297</v>
      </c>
      <c r="D59" s="193"/>
      <c r="E59" s="194"/>
      <c r="F59" s="190"/>
      <c r="G59" s="190"/>
    </row>
    <row r="60" spans="1:9">
      <c r="A60" s="191"/>
      <c r="B60" s="191"/>
      <c r="C60" s="192"/>
      <c r="D60" s="193"/>
      <c r="E60" s="194"/>
      <c r="F60" s="190"/>
      <c r="G60" s="190"/>
    </row>
    <row r="61" spans="1:9">
      <c r="A61" s="191"/>
      <c r="B61" s="191"/>
      <c r="C61" s="11" t="s">
        <v>296</v>
      </c>
      <c r="D61" s="193"/>
      <c r="E61" s="194"/>
      <c r="F61" s="190"/>
      <c r="G61" s="190"/>
    </row>
    <row r="62" spans="1:9">
      <c r="A62" s="191"/>
      <c r="B62" s="191"/>
      <c r="C62" s="192"/>
      <c r="D62" s="193"/>
      <c r="E62" s="194"/>
      <c r="F62" s="190"/>
      <c r="G62" s="190"/>
    </row>
    <row r="63" spans="1:9">
      <c r="A63" s="191"/>
      <c r="B63" s="191"/>
      <c r="C63" s="11" t="s">
        <v>246</v>
      </c>
      <c r="D63" s="193"/>
      <c r="E63" s="194"/>
      <c r="F63" s="190"/>
      <c r="G63" s="190"/>
    </row>
    <row r="65" spans="3:3">
      <c r="C65" s="11" t="s">
        <v>247</v>
      </c>
    </row>
    <row r="67" spans="3:3">
      <c r="C67" s="11" t="s">
        <v>1336</v>
      </c>
    </row>
  </sheetData>
  <sheetProtection algorithmName="SHA-512" hashValue="z6NtUyA/TihFAPKe/rZQiQyK+2RhaZ518BhF99E4RtJxaAclRG5xlGqnjUmOZKklgMqC7+gEUEOtYP5SW9Btxg==" saltValue="w1YNgutN5wnol6QxwwT2kg==" spinCount="100000" sheet="1" objects="1" scenarios="1"/>
  <mergeCells count="4">
    <mergeCell ref="A28:G28"/>
    <mergeCell ref="A29:G29"/>
    <mergeCell ref="F43:I43"/>
    <mergeCell ref="F50:I50"/>
  </mergeCells>
  <pageMargins left="0.79" right="0.75" top="1" bottom="1" header="0.5" footer="0.5"/>
  <pageSetup paperSize="9" scale="95" orientation="portrait" r:id="rId1"/>
  <headerFooter alignWithMargins="0"/>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53"/>
  <sheetViews>
    <sheetView view="pageLayout" topLeftCell="A43" zoomScale="85" zoomScaleNormal="100" zoomScaleSheetLayoutView="85" zoomScalePageLayoutView="85" workbookViewId="0">
      <selection activeCell="A53" sqref="A53"/>
    </sheetView>
  </sheetViews>
  <sheetFormatPr defaultRowHeight="12"/>
  <cols>
    <col min="1" max="1" width="84.7109375" style="106" customWidth="1"/>
    <col min="2" max="16384" width="9.140625" style="105"/>
  </cols>
  <sheetData>
    <row r="1" spans="1:1" ht="15">
      <c r="A1" s="104" t="s">
        <v>297</v>
      </c>
    </row>
    <row r="3" spans="1:1" ht="15">
      <c r="A3" s="107" t="s">
        <v>298</v>
      </c>
    </row>
    <row r="5" spans="1:1" ht="24">
      <c r="A5" s="106" t="s">
        <v>299</v>
      </c>
    </row>
    <row r="6" spans="1:1" ht="77.25" customHeight="1">
      <c r="A6" s="106" t="s">
        <v>496</v>
      </c>
    </row>
    <row r="7" spans="1:1" ht="24">
      <c r="A7" s="106" t="s">
        <v>301</v>
      </c>
    </row>
    <row r="8" spans="1:1">
      <c r="A8" s="106" t="s">
        <v>302</v>
      </c>
    </row>
    <row r="9" spans="1:1" ht="24">
      <c r="A9" s="106" t="s">
        <v>303</v>
      </c>
    </row>
    <row r="10" spans="1:1">
      <c r="A10" s="106" t="s">
        <v>304</v>
      </c>
    </row>
    <row r="11" spans="1:1">
      <c r="A11" s="106" t="s">
        <v>305</v>
      </c>
    </row>
    <row r="12" spans="1:1" ht="25.5">
      <c r="A12" s="106" t="s">
        <v>20</v>
      </c>
    </row>
    <row r="13" spans="1:1">
      <c r="A13" s="106" t="s">
        <v>306</v>
      </c>
    </row>
    <row r="14" spans="1:1" ht="24">
      <c r="A14" s="106" t="s">
        <v>307</v>
      </c>
    </row>
    <row r="15" spans="1:1" ht="24">
      <c r="A15" s="106" t="s">
        <v>308</v>
      </c>
    </row>
    <row r="16" spans="1:1" ht="24">
      <c r="A16" s="106" t="s">
        <v>309</v>
      </c>
    </row>
    <row r="17" spans="1:1">
      <c r="A17" s="106" t="s">
        <v>310</v>
      </c>
    </row>
    <row r="18" spans="1:1">
      <c r="A18" s="106" t="s">
        <v>311</v>
      </c>
    </row>
    <row r="19" spans="1:1">
      <c r="A19" s="106" t="s">
        <v>312</v>
      </c>
    </row>
    <row r="20" spans="1:1">
      <c r="A20" s="106" t="s">
        <v>313</v>
      </c>
    </row>
    <row r="21" spans="1:1">
      <c r="A21" s="106" t="s">
        <v>314</v>
      </c>
    </row>
    <row r="22" spans="1:1">
      <c r="A22" s="106" t="s">
        <v>315</v>
      </c>
    </row>
    <row r="23" spans="1:1">
      <c r="A23" s="106" t="s">
        <v>316</v>
      </c>
    </row>
    <row r="24" spans="1:1" ht="24">
      <c r="A24" s="106" t="s">
        <v>317</v>
      </c>
    </row>
    <row r="25" spans="1:1" ht="24">
      <c r="A25" s="106" t="s">
        <v>318</v>
      </c>
    </row>
    <row r="26" spans="1:1" ht="24">
      <c r="A26" s="106" t="s">
        <v>497</v>
      </c>
    </row>
    <row r="28" spans="1:1" ht="24">
      <c r="A28" s="106" t="s">
        <v>288</v>
      </c>
    </row>
    <row r="29" spans="1:1">
      <c r="A29" s="106" t="s">
        <v>289</v>
      </c>
    </row>
    <row r="30" spans="1:1">
      <c r="A30" s="106" t="s">
        <v>0</v>
      </c>
    </row>
    <row r="31" spans="1:1">
      <c r="A31" s="106" t="s">
        <v>1</v>
      </c>
    </row>
    <row r="33" spans="1:1" ht="24">
      <c r="A33" s="106" t="s">
        <v>2</v>
      </c>
    </row>
    <row r="34" spans="1:1">
      <c r="A34" s="106" t="s">
        <v>3</v>
      </c>
    </row>
    <row r="36" spans="1:1" ht="24">
      <c r="A36" s="106" t="s">
        <v>4</v>
      </c>
    </row>
    <row r="37" spans="1:1" ht="24">
      <c r="A37" s="106" t="s">
        <v>5</v>
      </c>
    </row>
    <row r="39" spans="1:1">
      <c r="A39" s="106" t="s">
        <v>6</v>
      </c>
    </row>
    <row r="40" spans="1:1">
      <c r="A40" s="106" t="s">
        <v>7</v>
      </c>
    </row>
    <row r="41" spans="1:1">
      <c r="A41" s="106" t="s">
        <v>8</v>
      </c>
    </row>
    <row r="42" spans="1:1">
      <c r="A42" s="106" t="s">
        <v>9</v>
      </c>
    </row>
    <row r="43" spans="1:1">
      <c r="A43" s="106" t="s">
        <v>10</v>
      </c>
    </row>
    <row r="44" spans="1:1">
      <c r="A44" s="106" t="s">
        <v>11</v>
      </c>
    </row>
    <row r="45" spans="1:1">
      <c r="A45" s="106" t="s">
        <v>12</v>
      </c>
    </row>
    <row r="46" spans="1:1">
      <c r="A46" s="106" t="s">
        <v>13</v>
      </c>
    </row>
    <row r="47" spans="1:1">
      <c r="A47" s="106" t="s">
        <v>14</v>
      </c>
    </row>
    <row r="48" spans="1:1">
      <c r="A48" s="106" t="s">
        <v>15</v>
      </c>
    </row>
    <row r="49" spans="1:1">
      <c r="A49" s="106" t="s">
        <v>16</v>
      </c>
    </row>
    <row r="50" spans="1:1">
      <c r="A50" s="106" t="s">
        <v>17</v>
      </c>
    </row>
    <row r="51" spans="1:1">
      <c r="A51" s="106" t="s">
        <v>18</v>
      </c>
    </row>
    <row r="52" spans="1:1">
      <c r="A52" s="106" t="s">
        <v>19</v>
      </c>
    </row>
    <row r="53" spans="1:1" ht="24">
      <c r="A53" s="106" t="s">
        <v>1999</v>
      </c>
    </row>
  </sheetData>
  <sheetProtection algorithmName="SHA-512" hashValue="HIt8jCdYtoup0AXQpe8r+UCDZDPYiOfUwDfYG2kaMiXBkcvcKBY40LKKclEGxz1jlnFaV497QGfbS5Cm0YZTvw==" saltValue="ysIodS7WALOaWYX7CppK/w==" spinCount="100000" sheet="1" objects="1" scenarios="1"/>
  <pageMargins left="0.7" right="0.7" top="0.75" bottom="0.75" header="0.3" footer="0.3"/>
  <pageSetup paperSize="9" orientation="portrait" r:id="rId1"/>
  <rowBreaks count="1" manualBreakCount="1">
    <brk id="3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A176"/>
  <sheetViews>
    <sheetView view="pageLayout" topLeftCell="A158" zoomScale="70" zoomScaleNormal="100" zoomScaleSheetLayoutView="85" zoomScalePageLayoutView="70" workbookViewId="0">
      <selection activeCell="J38" sqref="J37:J38"/>
    </sheetView>
  </sheetViews>
  <sheetFormatPr defaultRowHeight="12"/>
  <cols>
    <col min="1" max="1" width="84.7109375" style="106" customWidth="1"/>
    <col min="2" max="16384" width="9.140625" style="105"/>
  </cols>
  <sheetData>
    <row r="2" spans="1:1" ht="15">
      <c r="A2" s="107" t="s">
        <v>21</v>
      </c>
    </row>
    <row r="4" spans="1:1">
      <c r="A4" s="108" t="s">
        <v>22</v>
      </c>
    </row>
    <row r="5" spans="1:1">
      <c r="A5" s="108"/>
    </row>
    <row r="6" spans="1:1" ht="24.75" customHeight="1">
      <c r="A6" s="109" t="s">
        <v>498</v>
      </c>
    </row>
    <row r="7" spans="1:1" ht="24">
      <c r="A7" s="109" t="s">
        <v>23</v>
      </c>
    </row>
    <row r="8" spans="1:1">
      <c r="A8" s="109" t="s">
        <v>24</v>
      </c>
    </row>
    <row r="9" spans="1:1" ht="24">
      <c r="A9" s="109" t="s">
        <v>499</v>
      </c>
    </row>
    <row r="10" spans="1:1" ht="36">
      <c r="A10" s="109" t="s">
        <v>142</v>
      </c>
    </row>
    <row r="11" spans="1:1" ht="24">
      <c r="A11" s="109" t="s">
        <v>26</v>
      </c>
    </row>
    <row r="12" spans="1:1" ht="24">
      <c r="A12" s="110" t="s">
        <v>27</v>
      </c>
    </row>
    <row r="13" spans="1:1" ht="36">
      <c r="A13" s="109" t="s">
        <v>500</v>
      </c>
    </row>
    <row r="14" spans="1:1" ht="24">
      <c r="A14" s="109" t="s">
        <v>28</v>
      </c>
    </row>
    <row r="15" spans="1:1">
      <c r="A15" s="109" t="s">
        <v>29</v>
      </c>
    </row>
    <row r="16" spans="1:1">
      <c r="A16" s="109" t="s">
        <v>30</v>
      </c>
    </row>
    <row r="17" spans="1:1">
      <c r="A17" s="109" t="s">
        <v>31</v>
      </c>
    </row>
    <row r="18" spans="1:1">
      <c r="A18" s="109" t="s">
        <v>32</v>
      </c>
    </row>
    <row r="19" spans="1:1">
      <c r="A19" s="109" t="s">
        <v>33</v>
      </c>
    </row>
    <row r="20" spans="1:1">
      <c r="A20" s="109" t="s">
        <v>34</v>
      </c>
    </row>
    <row r="21" spans="1:1" ht="24">
      <c r="A21" s="109" t="s">
        <v>35</v>
      </c>
    </row>
    <row r="22" spans="1:1" ht="36">
      <c r="A22" s="109" t="s">
        <v>501</v>
      </c>
    </row>
    <row r="23" spans="1:1">
      <c r="A23" s="109"/>
    </row>
    <row r="24" spans="1:1">
      <c r="A24" s="111" t="s">
        <v>36</v>
      </c>
    </row>
    <row r="25" spans="1:1">
      <c r="A25" s="111"/>
    </row>
    <row r="26" spans="1:1" ht="24">
      <c r="A26" s="109" t="s">
        <v>37</v>
      </c>
    </row>
    <row r="27" spans="1:1">
      <c r="A27" s="109"/>
    </row>
    <row r="28" spans="1:1" ht="36">
      <c r="A28" s="109" t="s">
        <v>502</v>
      </c>
    </row>
    <row r="29" spans="1:1" ht="24">
      <c r="A29" s="109" t="s">
        <v>39</v>
      </c>
    </row>
    <row r="30" spans="1:1">
      <c r="A30" s="109"/>
    </row>
    <row r="31" spans="1:1">
      <c r="A31" s="109" t="s">
        <v>40</v>
      </c>
    </row>
    <row r="32" spans="1:1" ht="24">
      <c r="A32" s="109" t="s">
        <v>503</v>
      </c>
    </row>
    <row r="33" spans="1:1" ht="24">
      <c r="A33" s="109" t="s">
        <v>42</v>
      </c>
    </row>
    <row r="34" spans="1:1" ht="24">
      <c r="A34" s="109" t="s">
        <v>43</v>
      </c>
    </row>
    <row r="35" spans="1:1" ht="36">
      <c r="A35" s="109" t="s">
        <v>143</v>
      </c>
    </row>
    <row r="36" spans="1:1">
      <c r="A36" s="109"/>
    </row>
    <row r="37" spans="1:1">
      <c r="A37" s="109" t="s">
        <v>44</v>
      </c>
    </row>
    <row r="38" spans="1:1" ht="24">
      <c r="A38" s="109" t="s">
        <v>45</v>
      </c>
    </row>
    <row r="39" spans="1:1" ht="24">
      <c r="A39" s="109" t="s">
        <v>46</v>
      </c>
    </row>
    <row r="40" spans="1:1">
      <c r="A40" s="109"/>
    </row>
    <row r="41" spans="1:1">
      <c r="A41" s="109"/>
    </row>
    <row r="42" spans="1:1">
      <c r="A42" s="111" t="s">
        <v>47</v>
      </c>
    </row>
    <row r="43" spans="1:1">
      <c r="A43" s="111"/>
    </row>
    <row r="44" spans="1:1" ht="24">
      <c r="A44" s="109" t="s">
        <v>48</v>
      </c>
    </row>
    <row r="45" spans="1:1" ht="24">
      <c r="A45" s="109" t="s">
        <v>49</v>
      </c>
    </row>
    <row r="46" spans="1:1" ht="24">
      <c r="A46" s="109" t="s">
        <v>50</v>
      </c>
    </row>
    <row r="47" spans="1:1">
      <c r="A47" s="109" t="s">
        <v>51</v>
      </c>
    </row>
    <row r="48" spans="1:1" ht="24">
      <c r="A48" s="109" t="s">
        <v>52</v>
      </c>
    </row>
    <row r="49" spans="1:1">
      <c r="A49" s="109" t="s">
        <v>53</v>
      </c>
    </row>
    <row r="50" spans="1:1">
      <c r="A50" s="109" t="s">
        <v>504</v>
      </c>
    </row>
    <row r="51" spans="1:1" ht="36">
      <c r="A51" s="109" t="s">
        <v>54</v>
      </c>
    </row>
    <row r="52" spans="1:1" ht="24">
      <c r="A52" s="109" t="s">
        <v>55</v>
      </c>
    </row>
    <row r="53" spans="1:1" ht="36">
      <c r="A53" s="109" t="s">
        <v>56</v>
      </c>
    </row>
    <row r="54" spans="1:1" ht="24">
      <c r="A54" s="109" t="s">
        <v>57</v>
      </c>
    </row>
    <row r="55" spans="1:1" ht="24">
      <c r="A55" s="109" t="s">
        <v>58</v>
      </c>
    </row>
    <row r="56" spans="1:1" ht="24">
      <c r="A56" s="109" t="s">
        <v>59</v>
      </c>
    </row>
    <row r="57" spans="1:1" ht="24">
      <c r="A57" s="109" t="s">
        <v>60</v>
      </c>
    </row>
    <row r="58" spans="1:1">
      <c r="A58" s="109" t="s">
        <v>61</v>
      </c>
    </row>
    <row r="59" spans="1:1" ht="24">
      <c r="A59" s="109" t="s">
        <v>62</v>
      </c>
    </row>
    <row r="60" spans="1:1" ht="24">
      <c r="A60" s="109" t="s">
        <v>63</v>
      </c>
    </row>
    <row r="61" spans="1:1" ht="24">
      <c r="A61" s="109" t="s">
        <v>505</v>
      </c>
    </row>
    <row r="62" spans="1:1" ht="24">
      <c r="A62" s="109" t="s">
        <v>65</v>
      </c>
    </row>
    <row r="63" spans="1:1">
      <c r="A63" s="109"/>
    </row>
    <row r="64" spans="1:1">
      <c r="A64" s="111" t="s">
        <v>66</v>
      </c>
    </row>
    <row r="65" spans="1:1">
      <c r="A65" s="111"/>
    </row>
    <row r="66" spans="1:1" ht="24">
      <c r="A66" s="109" t="s">
        <v>67</v>
      </c>
    </row>
    <row r="67" spans="1:1">
      <c r="A67" s="109" t="s">
        <v>68</v>
      </c>
    </row>
    <row r="68" spans="1:1" ht="36">
      <c r="A68" s="109" t="s">
        <v>69</v>
      </c>
    </row>
    <row r="69" spans="1:1" ht="24">
      <c r="A69" s="109" t="s">
        <v>70</v>
      </c>
    </row>
    <row r="70" spans="1:1">
      <c r="A70" s="109" t="s">
        <v>71</v>
      </c>
    </row>
    <row r="71" spans="1:1" ht="13.5">
      <c r="A71" s="109" t="s">
        <v>413</v>
      </c>
    </row>
    <row r="72" spans="1:1">
      <c r="A72" s="109" t="s">
        <v>72</v>
      </c>
    </row>
    <row r="73" spans="1:1" ht="36">
      <c r="A73" s="109" t="s">
        <v>144</v>
      </c>
    </row>
    <row r="74" spans="1:1" ht="24">
      <c r="A74" s="109" t="s">
        <v>73</v>
      </c>
    </row>
    <row r="75" spans="1:1">
      <c r="A75" s="109" t="s">
        <v>74</v>
      </c>
    </row>
    <row r="76" spans="1:1" ht="24">
      <c r="A76" s="109" t="s">
        <v>75</v>
      </c>
    </row>
    <row r="77" spans="1:1" ht="24">
      <c r="A77" s="109" t="s">
        <v>76</v>
      </c>
    </row>
    <row r="78" spans="1:1" ht="24">
      <c r="A78" s="109" t="s">
        <v>77</v>
      </c>
    </row>
    <row r="79" spans="1:1">
      <c r="A79" s="109" t="s">
        <v>78</v>
      </c>
    </row>
    <row r="80" spans="1:1">
      <c r="A80" s="109" t="s">
        <v>79</v>
      </c>
    </row>
    <row r="81" spans="1:1" ht="24">
      <c r="A81" s="109" t="s">
        <v>80</v>
      </c>
    </row>
    <row r="82" spans="1:1" ht="24">
      <c r="A82" s="109" t="s">
        <v>81</v>
      </c>
    </row>
    <row r="83" spans="1:1">
      <c r="A83" s="109" t="s">
        <v>82</v>
      </c>
    </row>
    <row r="84" spans="1:1">
      <c r="A84" s="109" t="s">
        <v>83</v>
      </c>
    </row>
    <row r="85" spans="1:1" ht="24">
      <c r="A85" s="110" t="s">
        <v>84</v>
      </c>
    </row>
    <row r="86" spans="1:1">
      <c r="A86" s="110"/>
    </row>
    <row r="87" spans="1:1">
      <c r="A87" s="110"/>
    </row>
    <row r="88" spans="1:1">
      <c r="A88" s="110"/>
    </row>
    <row r="89" spans="1:1">
      <c r="A89" s="110"/>
    </row>
    <row r="90" spans="1:1">
      <c r="A90" s="110"/>
    </row>
    <row r="91" spans="1:1">
      <c r="A91" s="111" t="s">
        <v>88</v>
      </c>
    </row>
    <row r="92" spans="1:1">
      <c r="A92" s="111"/>
    </row>
    <row r="93" spans="1:1" ht="24">
      <c r="A93" s="109" t="s">
        <v>89</v>
      </c>
    </row>
    <row r="94" spans="1:1" ht="123" customHeight="1">
      <c r="A94" s="109" t="s">
        <v>506</v>
      </c>
    </row>
    <row r="95" spans="1:1" ht="97.5" customHeight="1">
      <c r="A95" s="109" t="s">
        <v>146</v>
      </c>
    </row>
    <row r="96" spans="1:1">
      <c r="A96" s="110" t="s">
        <v>90</v>
      </c>
    </row>
    <row r="97" spans="1:1">
      <c r="A97" s="110" t="s">
        <v>91</v>
      </c>
    </row>
    <row r="98" spans="1:1">
      <c r="A98" s="110" t="s">
        <v>92</v>
      </c>
    </row>
    <row r="99" spans="1:1">
      <c r="A99" s="110" t="s">
        <v>93</v>
      </c>
    </row>
    <row r="100" spans="1:1">
      <c r="A100" s="110" t="s">
        <v>94</v>
      </c>
    </row>
    <row r="101" spans="1:1" ht="24">
      <c r="A101" s="110" t="s">
        <v>95</v>
      </c>
    </row>
    <row r="102" spans="1:1" ht="24">
      <c r="A102" s="110" t="s">
        <v>96</v>
      </c>
    </row>
    <row r="103" spans="1:1">
      <c r="A103" s="110" t="s">
        <v>97</v>
      </c>
    </row>
    <row r="104" spans="1:1">
      <c r="A104" s="110" t="s">
        <v>98</v>
      </c>
    </row>
    <row r="105" spans="1:1">
      <c r="A105" s="110"/>
    </row>
    <row r="106" spans="1:1" ht="79.5" customHeight="1">
      <c r="A106" s="109" t="s">
        <v>147</v>
      </c>
    </row>
    <row r="107" spans="1:1" ht="54" customHeight="1">
      <c r="A107" s="109" t="s">
        <v>148</v>
      </c>
    </row>
    <row r="108" spans="1:1" ht="36">
      <c r="A108" s="109" t="s">
        <v>149</v>
      </c>
    </row>
    <row r="109" spans="1:1" ht="85.5" customHeight="1">
      <c r="A109" s="109" t="s">
        <v>150</v>
      </c>
    </row>
    <row r="110" spans="1:1" ht="36">
      <c r="A110" s="109" t="s">
        <v>151</v>
      </c>
    </row>
    <row r="111" spans="1:1" ht="36">
      <c r="A111" s="110" t="s">
        <v>507</v>
      </c>
    </row>
    <row r="112" spans="1:1">
      <c r="A112" s="109"/>
    </row>
    <row r="113" spans="1:1" ht="29.25" customHeight="1">
      <c r="A113" s="109" t="s">
        <v>373</v>
      </c>
    </row>
    <row r="114" spans="1:1">
      <c r="A114" s="109" t="s">
        <v>374</v>
      </c>
    </row>
    <row r="115" spans="1:1">
      <c r="A115" s="109"/>
    </row>
    <row r="116" spans="1:1" ht="108">
      <c r="A116" s="109" t="s">
        <v>152</v>
      </c>
    </row>
    <row r="117" spans="1:1">
      <c r="A117" s="109" t="s">
        <v>375</v>
      </c>
    </row>
    <row r="118" spans="1:1" ht="83.25" customHeight="1">
      <c r="A118" s="109" t="s">
        <v>153</v>
      </c>
    </row>
    <row r="119" spans="1:1" ht="70.5" customHeight="1">
      <c r="A119" s="109" t="s">
        <v>508</v>
      </c>
    </row>
    <row r="120" spans="1:1" ht="62.25" customHeight="1">
      <c r="A120" s="109" t="s">
        <v>376</v>
      </c>
    </row>
    <row r="121" spans="1:1">
      <c r="A121" s="109" t="s">
        <v>377</v>
      </c>
    </row>
    <row r="122" spans="1:1" ht="51">
      <c r="A122" s="109" t="s">
        <v>509</v>
      </c>
    </row>
    <row r="123" spans="1:1">
      <c r="A123" s="109"/>
    </row>
    <row r="124" spans="1:1">
      <c r="A124" s="109" t="s">
        <v>378</v>
      </c>
    </row>
    <row r="125" spans="1:1" ht="96">
      <c r="A125" s="109" t="s">
        <v>366</v>
      </c>
    </row>
    <row r="126" spans="1:1" ht="96">
      <c r="A126" s="109" t="s">
        <v>510</v>
      </c>
    </row>
    <row r="127" spans="1:1" ht="72">
      <c r="A127" s="109" t="s">
        <v>511</v>
      </c>
    </row>
    <row r="128" spans="1:1">
      <c r="A128" s="109"/>
    </row>
    <row r="129" spans="1:1">
      <c r="A129" s="111" t="s">
        <v>379</v>
      </c>
    </row>
    <row r="130" spans="1:1">
      <c r="A130" s="111"/>
    </row>
    <row r="131" spans="1:1">
      <c r="A131" s="109" t="s">
        <v>380</v>
      </c>
    </row>
    <row r="132" spans="1:1">
      <c r="A132" s="109" t="s">
        <v>381</v>
      </c>
    </row>
    <row r="133" spans="1:1" ht="24">
      <c r="A133" s="109" t="s">
        <v>382</v>
      </c>
    </row>
    <row r="134" spans="1:1" ht="24">
      <c r="A134" s="109" t="s">
        <v>383</v>
      </c>
    </row>
    <row r="135" spans="1:1">
      <c r="A135" s="109" t="s">
        <v>384</v>
      </c>
    </row>
    <row r="136" spans="1:1" ht="36">
      <c r="A136" s="109" t="s">
        <v>512</v>
      </c>
    </row>
    <row r="137" spans="1:1" ht="24">
      <c r="A137" s="109" t="s">
        <v>386</v>
      </c>
    </row>
    <row r="138" spans="1:1" ht="48">
      <c r="A138" s="109" t="s">
        <v>369</v>
      </c>
    </row>
    <row r="139" spans="1:1">
      <c r="A139" s="109" t="s">
        <v>387</v>
      </c>
    </row>
    <row r="140" spans="1:1" ht="24">
      <c r="A140" s="109" t="s">
        <v>388</v>
      </c>
    </row>
    <row r="141" spans="1:1" ht="36">
      <c r="A141" s="109" t="s">
        <v>513</v>
      </c>
    </row>
    <row r="142" spans="1:1" ht="24">
      <c r="A142" s="109" t="s">
        <v>389</v>
      </c>
    </row>
    <row r="143" spans="1:1">
      <c r="A143" s="109" t="s">
        <v>390</v>
      </c>
    </row>
    <row r="144" spans="1:1">
      <c r="A144" s="109" t="s">
        <v>391</v>
      </c>
    </row>
    <row r="145" spans="1:1" ht="24">
      <c r="A145" s="109" t="s">
        <v>392</v>
      </c>
    </row>
    <row r="146" spans="1:1" ht="24">
      <c r="A146" s="109" t="s">
        <v>393</v>
      </c>
    </row>
    <row r="147" spans="1:1">
      <c r="A147" s="109" t="s">
        <v>394</v>
      </c>
    </row>
    <row r="148" spans="1:1" ht="24">
      <c r="A148" s="109" t="s">
        <v>395</v>
      </c>
    </row>
    <row r="149" spans="1:1" ht="23.25" customHeight="1">
      <c r="A149" s="109" t="s">
        <v>396</v>
      </c>
    </row>
    <row r="150" spans="1:1" ht="24">
      <c r="A150" s="109" t="s">
        <v>397</v>
      </c>
    </row>
    <row r="151" spans="1:1">
      <c r="A151" s="109" t="s">
        <v>398</v>
      </c>
    </row>
    <row r="152" spans="1:1" ht="24">
      <c r="A152" s="109" t="s">
        <v>399</v>
      </c>
    </row>
    <row r="153" spans="1:1">
      <c r="A153" s="110" t="s">
        <v>400</v>
      </c>
    </row>
    <row r="154" spans="1:1" s="113" customFormat="1" ht="38.25">
      <c r="A154" s="112" t="s">
        <v>514</v>
      </c>
    </row>
    <row r="155" spans="1:1">
      <c r="A155" s="109"/>
    </row>
    <row r="156" spans="1:1">
      <c r="A156" s="109" t="s">
        <v>402</v>
      </c>
    </row>
    <row r="157" spans="1:1" ht="72">
      <c r="A157" s="109" t="s">
        <v>371</v>
      </c>
    </row>
    <row r="158" spans="1:1" ht="24">
      <c r="A158" s="109" t="s">
        <v>403</v>
      </c>
    </row>
    <row r="159" spans="1:1" ht="24">
      <c r="A159" s="109" t="s">
        <v>404</v>
      </c>
    </row>
    <row r="160" spans="1:1">
      <c r="A160" s="109" t="s">
        <v>405</v>
      </c>
    </row>
    <row r="161" spans="1:1">
      <c r="A161" s="109" t="s">
        <v>406</v>
      </c>
    </row>
    <row r="162" spans="1:1">
      <c r="A162" s="109" t="s">
        <v>407</v>
      </c>
    </row>
    <row r="163" spans="1:1">
      <c r="A163" s="109" t="s">
        <v>408</v>
      </c>
    </row>
    <row r="164" spans="1:1">
      <c r="A164" s="109" t="s">
        <v>409</v>
      </c>
    </row>
    <row r="165" spans="1:1">
      <c r="A165" s="109" t="s">
        <v>410</v>
      </c>
    </row>
    <row r="166" spans="1:1">
      <c r="A166" s="109" t="s">
        <v>411</v>
      </c>
    </row>
    <row r="167" spans="1:1">
      <c r="A167" s="109" t="s">
        <v>412</v>
      </c>
    </row>
    <row r="168" spans="1:1">
      <c r="A168" s="109"/>
    </row>
    <row r="169" spans="1:1">
      <c r="A169" s="109"/>
    </row>
    <row r="170" spans="1:1">
      <c r="A170" s="109"/>
    </row>
    <row r="171" spans="1:1">
      <c r="A171" s="109"/>
    </row>
    <row r="172" spans="1:1">
      <c r="A172" s="109"/>
    </row>
    <row r="173" spans="1:1">
      <c r="A173" s="109"/>
    </row>
    <row r="174" spans="1:1">
      <c r="A174" s="109"/>
    </row>
    <row r="175" spans="1:1">
      <c r="A175" s="109"/>
    </row>
    <row r="176" spans="1:1">
      <c r="A176" s="109"/>
    </row>
  </sheetData>
  <sheetProtection algorithmName="SHA-512" hashValue="mWFIYmftcyfZIX6QM21x1hOyx1W+W/s5QssGYAa+NhyxOX7AFLdmqT90bapHMOnmzbIZ66WtLubPu92jQF3vKA==" saltValue="yt12xJ9+4a18+KrPHf1OXA==" spinCount="100000" sheet="1" objects="1" scenarios="1"/>
  <pageMargins left="0.7" right="0.7" top="0.75" bottom="0.75" header="0.3" footer="0.3"/>
  <pageSetup paperSize="9" scale="93" orientation="portrait" r:id="rId1"/>
  <rowBreaks count="5" manualBreakCount="5">
    <brk id="40" man="1"/>
    <brk id="63" man="1"/>
    <brk id="90" man="1"/>
    <brk id="112" man="1"/>
    <brk id="1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1"/>
  <sheetViews>
    <sheetView view="pageLayout" topLeftCell="A28" zoomScale="55" zoomScaleNormal="100" zoomScaleSheetLayoutView="70" zoomScalePageLayoutView="55" workbookViewId="0">
      <selection activeCell="I44" sqref="I44"/>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248</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0">
      <c r="A49" s="191"/>
      <c r="B49" s="197"/>
      <c r="C49" s="196"/>
      <c r="D49" s="196"/>
      <c r="E49" s="194"/>
      <c r="F49" s="190"/>
    </row>
    <row r="50" spans="1:10" ht="14.25">
      <c r="B50" s="191"/>
      <c r="C50" s="196"/>
      <c r="D50" s="196"/>
      <c r="E50" s="194"/>
      <c r="F50" s="190"/>
      <c r="G50" s="1804" t="s">
        <v>250</v>
      </c>
      <c r="H50" s="1805"/>
      <c r="I50" s="1805"/>
      <c r="J50" s="1805"/>
    </row>
    <row r="51" spans="1:10">
      <c r="A51" s="191"/>
      <c r="B51" s="197"/>
      <c r="C51" s="196"/>
      <c r="D51" s="196"/>
      <c r="E51" s="194"/>
      <c r="F51" s="190"/>
      <c r="G51" s="190"/>
    </row>
  </sheetData>
  <mergeCells count="5">
    <mergeCell ref="A24:G24"/>
    <mergeCell ref="A25:G25"/>
    <mergeCell ref="B39:E39"/>
    <mergeCell ref="B40:D40"/>
    <mergeCell ref="G50:J50"/>
  </mergeCells>
  <pageMargins left="0.79" right="0.75" top="1" bottom="1" header="0.5" footer="0.5"/>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J670"/>
  <sheetViews>
    <sheetView showZeros="0" view="pageLayout" topLeftCell="A119" zoomScale="85" zoomScaleNormal="70" zoomScaleSheetLayoutView="40" zoomScalePageLayoutView="85" workbookViewId="0">
      <selection activeCell="C125" sqref="C125"/>
    </sheetView>
  </sheetViews>
  <sheetFormatPr defaultRowHeight="12.75"/>
  <cols>
    <col min="1" max="1" width="6.7109375" style="449" customWidth="1"/>
    <col min="2" max="2" width="7.28515625" style="449" customWidth="1"/>
    <col min="3" max="3" width="55.5703125" style="570" customWidth="1"/>
    <col min="4" max="4" width="5.5703125" style="31" customWidth="1"/>
    <col min="5" max="5" width="15.140625" style="571" customWidth="1"/>
    <col min="6" max="6" width="11.42578125" style="41" customWidth="1"/>
    <col min="7" max="7" width="16.85546875" style="41" customWidth="1"/>
    <col min="8" max="9" width="9.140625" style="8"/>
  </cols>
  <sheetData>
    <row r="2" spans="1:7" ht="20.25">
      <c r="A2" s="458" t="s">
        <v>515</v>
      </c>
      <c r="B2" s="458"/>
      <c r="C2" s="458"/>
      <c r="D2" s="458"/>
      <c r="E2" s="459"/>
      <c r="F2" s="458"/>
      <c r="G2" s="458"/>
    </row>
    <row r="3" spans="1:7" ht="20.25">
      <c r="A3" s="460"/>
      <c r="B3" s="461"/>
      <c r="C3" s="461"/>
      <c r="D3" s="461"/>
      <c r="E3" s="462"/>
      <c r="F3" s="84"/>
      <c r="G3" s="42"/>
    </row>
    <row r="4" spans="1:7" ht="14.25">
      <c r="A4" s="1852"/>
      <c r="B4" s="1852"/>
      <c r="C4" s="1852"/>
      <c r="D4" s="1852"/>
      <c r="E4" s="1852"/>
      <c r="F4" s="1852"/>
      <c r="G4" s="24"/>
    </row>
    <row r="5" spans="1:7" ht="14.25">
      <c r="A5" s="1852"/>
      <c r="B5" s="1852"/>
      <c r="C5" s="1852"/>
      <c r="D5" s="1852"/>
      <c r="E5" s="1852"/>
      <c r="F5" s="1852"/>
      <c r="G5" s="24"/>
    </row>
    <row r="6" spans="1:7" ht="14.25">
      <c r="A6" s="463"/>
      <c r="B6" s="463"/>
      <c r="C6" s="463"/>
      <c r="D6" s="463"/>
      <c r="E6" s="455"/>
      <c r="F6" s="84"/>
      <c r="G6" s="42"/>
    </row>
    <row r="7" spans="1:7" ht="14.25">
      <c r="A7" s="464"/>
      <c r="B7" s="463"/>
      <c r="C7" s="454"/>
      <c r="D7" s="454"/>
      <c r="E7" s="465"/>
      <c r="F7" s="454"/>
      <c r="G7" s="24"/>
    </row>
    <row r="8" spans="1:7" ht="14.25">
      <c r="A8" s="464"/>
      <c r="B8" s="463"/>
      <c r="C8" s="454"/>
      <c r="D8" s="454"/>
      <c r="E8" s="465"/>
      <c r="F8" s="454"/>
      <c r="G8" s="24"/>
    </row>
    <row r="9" spans="1:7" ht="14.25">
      <c r="A9" s="466" t="s">
        <v>516</v>
      </c>
      <c r="B9" s="467"/>
      <c r="C9" s="467"/>
      <c r="D9" s="467"/>
      <c r="E9" s="465"/>
      <c r="F9" s="467"/>
      <c r="G9" s="24"/>
    </row>
    <row r="10" spans="1:7" ht="14.25">
      <c r="A10" s="464" t="s">
        <v>517</v>
      </c>
      <c r="B10" s="463"/>
      <c r="C10" s="454"/>
      <c r="D10" s="454"/>
      <c r="E10" s="465"/>
      <c r="F10" s="454"/>
      <c r="G10" s="24"/>
    </row>
    <row r="11" spans="1:7" ht="14.25">
      <c r="A11" s="464" t="s">
        <v>518</v>
      </c>
      <c r="B11" s="463"/>
      <c r="C11" s="454"/>
      <c r="D11" s="454"/>
      <c r="E11" s="465"/>
      <c r="F11" s="454"/>
      <c r="G11" s="24"/>
    </row>
    <row r="12" spans="1:7" ht="14.25">
      <c r="A12" s="464"/>
      <c r="B12" s="463"/>
      <c r="C12" s="454"/>
      <c r="D12" s="454"/>
      <c r="E12" s="465"/>
      <c r="F12" s="454"/>
      <c r="G12" s="24"/>
    </row>
    <row r="13" spans="1:7" ht="14.25">
      <c r="A13" s="464"/>
      <c r="B13" s="463" t="s">
        <v>196</v>
      </c>
      <c r="C13" s="454"/>
      <c r="D13" s="454"/>
      <c r="E13" s="465"/>
      <c r="F13" s="454"/>
      <c r="G13" s="24"/>
    </row>
    <row r="14" spans="1:7" ht="14.25">
      <c r="A14" s="464" t="s">
        <v>519</v>
      </c>
      <c r="B14" s="463"/>
      <c r="C14" s="454"/>
      <c r="D14" s="454"/>
      <c r="E14" s="465"/>
      <c r="F14" s="454"/>
      <c r="G14" s="24"/>
    </row>
    <row r="15" spans="1:7" ht="14.25">
      <c r="A15" s="464" t="s">
        <v>520</v>
      </c>
      <c r="B15" s="463"/>
      <c r="C15" s="454"/>
      <c r="D15" s="454"/>
      <c r="E15" s="465"/>
      <c r="F15" s="454"/>
      <c r="G15" s="24"/>
    </row>
    <row r="16" spans="1:7" ht="14.25">
      <c r="A16" s="464" t="s">
        <v>521</v>
      </c>
      <c r="B16" s="463"/>
      <c r="C16" s="454"/>
      <c r="D16" s="454"/>
      <c r="E16" s="465"/>
      <c r="F16" s="454"/>
      <c r="G16" s="24"/>
    </row>
    <row r="17" spans="1:7" ht="14.25">
      <c r="A17" s="464"/>
      <c r="B17" s="463"/>
      <c r="C17" s="454"/>
      <c r="D17" s="454"/>
      <c r="E17" s="465"/>
      <c r="F17" s="454"/>
      <c r="G17" s="24"/>
    </row>
    <row r="18" spans="1:7" ht="14.25">
      <c r="A18" s="464"/>
      <c r="B18" s="463" t="s">
        <v>190</v>
      </c>
      <c r="C18" s="454"/>
      <c r="D18" s="454"/>
      <c r="E18" s="465"/>
      <c r="F18" s="454"/>
      <c r="G18" s="24"/>
    </row>
    <row r="19" spans="1:7" ht="14.25">
      <c r="A19" s="464"/>
      <c r="B19" s="463"/>
      <c r="C19" s="454"/>
      <c r="D19" s="454"/>
      <c r="E19" s="465"/>
      <c r="F19" s="454"/>
      <c r="G19" s="24"/>
    </row>
    <row r="20" spans="1:7" ht="14.25">
      <c r="A20" s="464"/>
      <c r="B20" s="463" t="s">
        <v>197</v>
      </c>
      <c r="C20" s="454"/>
      <c r="D20" s="454"/>
      <c r="E20" s="465"/>
      <c r="F20" s="454"/>
      <c r="G20" s="24"/>
    </row>
    <row r="21" spans="1:7" ht="14.25">
      <c r="A21" s="464"/>
      <c r="B21" s="463"/>
      <c r="C21" s="454"/>
      <c r="D21" s="454"/>
      <c r="E21" s="465"/>
      <c r="F21" s="454"/>
      <c r="G21" s="24"/>
    </row>
    <row r="22" spans="1:7" ht="14.25">
      <c r="A22" s="468" t="s">
        <v>198</v>
      </c>
      <c r="B22" s="463" t="s">
        <v>183</v>
      </c>
      <c r="C22" s="454"/>
      <c r="D22" s="454"/>
      <c r="E22" s="465"/>
      <c r="F22" s="454"/>
      <c r="G22" s="24"/>
    </row>
    <row r="23" spans="1:7" ht="14.25">
      <c r="A23" s="464"/>
      <c r="B23" s="463" t="s">
        <v>199</v>
      </c>
      <c r="C23" s="454"/>
      <c r="D23" s="454"/>
      <c r="E23" s="465"/>
      <c r="F23" s="454"/>
      <c r="G23" s="24"/>
    </row>
    <row r="24" spans="1:7" ht="14.25">
      <c r="A24" s="464"/>
      <c r="B24" s="463"/>
      <c r="C24" s="454"/>
      <c r="D24" s="454"/>
      <c r="E24" s="465"/>
      <c r="F24" s="454"/>
      <c r="G24" s="24"/>
    </row>
    <row r="25" spans="1:7" ht="14.25">
      <c r="A25" s="468" t="s">
        <v>198</v>
      </c>
      <c r="B25" s="463" t="s">
        <v>184</v>
      </c>
      <c r="C25" s="454"/>
      <c r="D25" s="454"/>
      <c r="E25" s="465"/>
      <c r="F25" s="454"/>
      <c r="G25" s="24"/>
    </row>
    <row r="26" spans="1:7" ht="14.25">
      <c r="A26" s="464"/>
      <c r="B26" s="463" t="s">
        <v>185</v>
      </c>
      <c r="C26" s="454"/>
      <c r="D26" s="454"/>
      <c r="E26" s="465"/>
      <c r="F26" s="454"/>
      <c r="G26" s="24"/>
    </row>
    <row r="27" spans="1:7" ht="14.25">
      <c r="A27" s="464"/>
      <c r="B27" s="463"/>
      <c r="C27" s="454"/>
      <c r="D27" s="454"/>
      <c r="E27" s="465"/>
      <c r="F27" s="454"/>
      <c r="G27" s="24"/>
    </row>
    <row r="28" spans="1:7" ht="14.25">
      <c r="A28" s="468" t="s">
        <v>198</v>
      </c>
      <c r="B28" s="463" t="s">
        <v>200</v>
      </c>
      <c r="C28" s="454"/>
      <c r="D28" s="454"/>
      <c r="E28" s="465"/>
      <c r="F28" s="454"/>
      <c r="G28" s="24"/>
    </row>
    <row r="29" spans="1:7" ht="14.25">
      <c r="A29" s="469"/>
      <c r="B29" s="463" t="s">
        <v>201</v>
      </c>
      <c r="C29" s="470"/>
      <c r="D29" s="470"/>
      <c r="E29" s="471"/>
      <c r="F29" s="470"/>
      <c r="G29" s="472"/>
    </row>
    <row r="30" spans="1:7" ht="14.25">
      <c r="A30" s="469"/>
      <c r="B30" s="463" t="s">
        <v>186</v>
      </c>
      <c r="C30" s="470"/>
      <c r="D30" s="470"/>
      <c r="E30" s="471"/>
      <c r="F30" s="470"/>
      <c r="G30" s="472"/>
    </row>
    <row r="31" spans="1:7" ht="14.25">
      <c r="A31" s="469"/>
      <c r="B31" s="463" t="s">
        <v>202</v>
      </c>
      <c r="C31" s="470"/>
      <c r="D31" s="470"/>
      <c r="E31" s="471"/>
      <c r="F31" s="470"/>
      <c r="G31" s="472"/>
    </row>
    <row r="32" spans="1:7" ht="14.25">
      <c r="A32" s="469"/>
      <c r="B32" s="463" t="s">
        <v>203</v>
      </c>
      <c r="C32" s="470"/>
      <c r="D32" s="470"/>
      <c r="E32" s="471"/>
      <c r="F32" s="470"/>
      <c r="G32" s="472"/>
    </row>
    <row r="33" spans="1:8" ht="14.25">
      <c r="A33" s="464"/>
      <c r="B33" s="463" t="s">
        <v>204</v>
      </c>
      <c r="C33" s="454"/>
      <c r="D33" s="454"/>
      <c r="E33" s="465"/>
      <c r="F33" s="454"/>
      <c r="G33" s="24"/>
    </row>
    <row r="34" spans="1:8" ht="14.25">
      <c r="A34" s="464"/>
      <c r="B34" s="463"/>
      <c r="C34" s="454"/>
      <c r="D34" s="454"/>
      <c r="E34" s="465"/>
      <c r="F34" s="454"/>
      <c r="G34" s="24"/>
    </row>
    <row r="35" spans="1:8" ht="14.25">
      <c r="A35" s="464"/>
      <c r="B35" s="463" t="s">
        <v>205</v>
      </c>
      <c r="C35" s="454"/>
      <c r="D35" s="454"/>
      <c r="E35" s="465"/>
      <c r="F35" s="454"/>
      <c r="G35" s="24"/>
    </row>
    <row r="36" spans="1:8" ht="14.25">
      <c r="A36" s="453"/>
      <c r="B36" s="464" t="s">
        <v>206</v>
      </c>
      <c r="C36" s="454"/>
      <c r="D36" s="454"/>
      <c r="E36" s="465"/>
      <c r="F36" s="454"/>
      <c r="G36" s="24"/>
    </row>
    <row r="37" spans="1:8" ht="14.25">
      <c r="A37" s="182"/>
      <c r="B37" s="23"/>
      <c r="C37" s="24"/>
      <c r="D37" s="24"/>
      <c r="E37" s="473"/>
      <c r="F37" s="24"/>
      <c r="G37" s="24"/>
    </row>
    <row r="38" spans="1:8" ht="14.25">
      <c r="A38" s="474"/>
      <c r="B38" s="475"/>
      <c r="C38" s="476"/>
      <c r="D38" s="476"/>
      <c r="E38" s="473"/>
      <c r="F38" s="24"/>
      <c r="G38" s="24"/>
    </row>
    <row r="39" spans="1:8" ht="29.25" customHeight="1">
      <c r="A39" s="474"/>
      <c r="B39" s="475"/>
      <c r="C39" s="476"/>
      <c r="D39" s="476"/>
      <c r="E39" s="473"/>
      <c r="F39" s="24"/>
      <c r="G39" s="24"/>
    </row>
    <row r="40" spans="1:8" ht="29.25" customHeight="1">
      <c r="A40" s="474"/>
      <c r="B40" s="475"/>
      <c r="C40" s="476"/>
      <c r="D40" s="476"/>
      <c r="E40" s="473"/>
      <c r="F40" s="24"/>
      <c r="G40" s="24"/>
    </row>
    <row r="41" spans="1:8" ht="29.25" customHeight="1">
      <c r="A41" s="474"/>
      <c r="B41" s="475"/>
      <c r="C41" s="476"/>
      <c r="D41" s="476"/>
      <c r="E41" s="473"/>
      <c r="F41" s="24"/>
      <c r="G41" s="24"/>
    </row>
    <row r="42" spans="1:8" ht="29.25" customHeight="1">
      <c r="A42" s="474"/>
      <c r="B42" s="475"/>
      <c r="C42" s="476"/>
      <c r="D42" s="476"/>
      <c r="E42" s="473"/>
      <c r="F42" s="24"/>
      <c r="G42" s="24"/>
    </row>
    <row r="43" spans="1:8" ht="29.25" customHeight="1">
      <c r="A43" s="474"/>
      <c r="B43" s="475"/>
      <c r="C43" s="476"/>
      <c r="D43" s="476"/>
      <c r="E43" s="473"/>
      <c r="F43" s="24"/>
      <c r="G43" s="24"/>
    </row>
    <row r="44" spans="1:8" ht="14.25">
      <c r="A44" s="474"/>
      <c r="B44" s="475"/>
      <c r="C44" s="476"/>
      <c r="D44" s="476"/>
      <c r="E44" s="473"/>
      <c r="F44" s="24"/>
      <c r="G44" s="24"/>
    </row>
    <row r="45" spans="1:8" s="21" customFormat="1" ht="21.75" customHeight="1">
      <c r="A45" s="474"/>
      <c r="B45" s="475"/>
      <c r="C45" s="476"/>
      <c r="D45" s="476"/>
      <c r="E45" s="473"/>
      <c r="F45" s="24"/>
      <c r="G45" s="24"/>
      <c r="H45" s="20"/>
    </row>
    <row r="46" spans="1:8" s="21" customFormat="1" ht="12.75" customHeight="1">
      <c r="A46" s="182"/>
      <c r="B46" s="23"/>
      <c r="C46" s="24"/>
      <c r="D46" s="24"/>
      <c r="E46" s="473"/>
      <c r="F46" s="24"/>
      <c r="G46" s="24"/>
    </row>
    <row r="47" spans="1:8" s="25" customFormat="1" ht="15">
      <c r="A47" s="477" t="s">
        <v>162</v>
      </c>
      <c r="B47" s="477" t="s">
        <v>163</v>
      </c>
      <c r="C47" s="478" t="s">
        <v>164</v>
      </c>
      <c r="D47" s="479" t="s">
        <v>154</v>
      </c>
      <c r="E47" s="480" t="s">
        <v>165</v>
      </c>
      <c r="F47" s="481" t="s">
        <v>166</v>
      </c>
      <c r="G47" s="482" t="s">
        <v>155</v>
      </c>
      <c r="H47" s="24"/>
    </row>
    <row r="48" spans="1:8" s="25" customFormat="1" ht="15">
      <c r="A48" s="483" t="s">
        <v>167</v>
      </c>
      <c r="B48" s="1853" t="s">
        <v>169</v>
      </c>
      <c r="C48" s="1854"/>
      <c r="D48" s="1854"/>
      <c r="E48" s="1854"/>
      <c r="F48" s="1854"/>
      <c r="G48" s="486"/>
      <c r="H48" s="24"/>
    </row>
    <row r="49" spans="1:8" s="25" customFormat="1" ht="15">
      <c r="A49" s="487"/>
      <c r="B49" s="487"/>
      <c r="C49" s="454"/>
      <c r="D49" s="137"/>
      <c r="E49" s="455"/>
      <c r="F49" s="138"/>
      <c r="G49" s="138"/>
    </row>
    <row r="50" spans="1:8" s="25" customFormat="1" ht="15">
      <c r="A50" s="488" t="s">
        <v>170</v>
      </c>
      <c r="B50" s="489" t="s">
        <v>522</v>
      </c>
      <c r="C50" s="454" t="s">
        <v>523</v>
      </c>
      <c r="D50" s="137"/>
      <c r="E50" s="455"/>
      <c r="F50" s="138"/>
      <c r="G50" s="138"/>
      <c r="H50" s="11"/>
    </row>
    <row r="51" spans="1:8" s="25" customFormat="1" ht="114">
      <c r="A51" s="453"/>
      <c r="B51" s="453"/>
      <c r="C51" s="490" t="s">
        <v>524</v>
      </c>
      <c r="D51" s="137"/>
      <c r="E51" s="455"/>
      <c r="F51" s="1654"/>
      <c r="G51" s="138"/>
      <c r="H51" s="11"/>
    </row>
    <row r="52" spans="1:8" s="25" customFormat="1" ht="15">
      <c r="A52" s="162"/>
      <c r="B52" s="162"/>
      <c r="C52" s="491" t="s">
        <v>525</v>
      </c>
      <c r="D52" s="140" t="s">
        <v>174</v>
      </c>
      <c r="E52" s="492">
        <v>240</v>
      </c>
      <c r="F52" s="1678"/>
      <c r="G52" s="142">
        <f>E52*F52</f>
        <v>0</v>
      </c>
      <c r="H52" s="11"/>
    </row>
    <row r="53" spans="1:8" s="25" customFormat="1" ht="15">
      <c r="A53" s="162"/>
      <c r="B53" s="162"/>
      <c r="C53" s="491" t="s">
        <v>526</v>
      </c>
      <c r="D53" s="140" t="s">
        <v>174</v>
      </c>
      <c r="E53" s="492">
        <v>600</v>
      </c>
      <c r="F53" s="1678"/>
      <c r="G53" s="142">
        <f t="shared" ref="G53:G83" si="0">E53*F53</f>
        <v>0</v>
      </c>
      <c r="H53" s="11"/>
    </row>
    <row r="54" spans="1:8" s="25" customFormat="1" ht="15">
      <c r="A54" s="162"/>
      <c r="B54" s="162"/>
      <c r="C54" s="491" t="s">
        <v>527</v>
      </c>
      <c r="D54" s="140" t="s">
        <v>174</v>
      </c>
      <c r="E54" s="492">
        <v>500</v>
      </c>
      <c r="F54" s="1678"/>
      <c r="G54" s="142">
        <f t="shared" si="0"/>
        <v>0</v>
      </c>
      <c r="H54" s="11"/>
    </row>
    <row r="55" spans="1:8" s="25" customFormat="1" ht="29.25">
      <c r="A55" s="162"/>
      <c r="B55" s="162"/>
      <c r="C55" s="491" t="s">
        <v>528</v>
      </c>
      <c r="D55" s="493" t="s">
        <v>174</v>
      </c>
      <c r="E55" s="492">
        <v>400</v>
      </c>
      <c r="F55" s="1678"/>
      <c r="G55" s="494">
        <f t="shared" si="0"/>
        <v>0</v>
      </c>
      <c r="H55" s="11"/>
    </row>
    <row r="56" spans="1:8" s="25" customFormat="1" ht="15">
      <c r="A56" s="162"/>
      <c r="B56" s="162"/>
      <c r="C56" s="491" t="s">
        <v>529</v>
      </c>
      <c r="D56" s="140" t="s">
        <v>174</v>
      </c>
      <c r="E56" s="492">
        <v>370</v>
      </c>
      <c r="F56" s="1678"/>
      <c r="G56" s="142">
        <f t="shared" si="0"/>
        <v>0</v>
      </c>
      <c r="H56" s="11"/>
    </row>
    <row r="57" spans="1:8" s="25" customFormat="1" ht="75.75" customHeight="1">
      <c r="A57" s="120" t="s">
        <v>171</v>
      </c>
      <c r="B57" s="495" t="s">
        <v>530</v>
      </c>
      <c r="C57" s="136" t="s">
        <v>531</v>
      </c>
      <c r="D57" s="143"/>
      <c r="E57" s="496"/>
      <c r="F57" s="1679"/>
      <c r="G57" s="497"/>
      <c r="H57" s="11"/>
    </row>
    <row r="58" spans="1:8" s="25" customFormat="1" ht="15">
      <c r="A58" s="162"/>
      <c r="B58" s="162"/>
      <c r="C58" s="498"/>
      <c r="D58" s="140" t="s">
        <v>174</v>
      </c>
      <c r="E58" s="492">
        <v>50</v>
      </c>
      <c r="F58" s="1678"/>
      <c r="G58" s="142">
        <f t="shared" si="0"/>
        <v>0</v>
      </c>
      <c r="H58" s="11"/>
    </row>
    <row r="59" spans="1:8" s="25" customFormat="1" ht="116.25">
      <c r="A59" s="120" t="s">
        <v>173</v>
      </c>
      <c r="B59" s="121" t="s">
        <v>530</v>
      </c>
      <c r="C59" s="158" t="s">
        <v>532</v>
      </c>
      <c r="D59" s="143"/>
      <c r="E59" s="499"/>
      <c r="F59" s="1679"/>
      <c r="G59" s="497"/>
      <c r="H59" s="11"/>
    </row>
    <row r="60" spans="1:8" s="25" customFormat="1" ht="17.25">
      <c r="A60" s="495"/>
      <c r="B60" s="495"/>
      <c r="C60" s="136"/>
      <c r="D60" s="140" t="s">
        <v>533</v>
      </c>
      <c r="E60" s="141">
        <v>500</v>
      </c>
      <c r="F60" s="1678"/>
      <c r="G60" s="142">
        <f t="shared" si="0"/>
        <v>0</v>
      </c>
      <c r="H60" s="11"/>
    </row>
    <row r="61" spans="1:8" s="25" customFormat="1" ht="116.25">
      <c r="A61" s="120" t="s">
        <v>414</v>
      </c>
      <c r="B61" s="121" t="s">
        <v>530</v>
      </c>
      <c r="C61" s="500" t="s">
        <v>534</v>
      </c>
      <c r="D61" s="143"/>
      <c r="E61" s="198"/>
      <c r="F61" s="1679"/>
      <c r="G61" s="497"/>
      <c r="H61" s="11"/>
    </row>
    <row r="62" spans="1:8" s="25" customFormat="1" ht="15">
      <c r="A62" s="495"/>
      <c r="B62" s="495"/>
      <c r="C62" s="136"/>
      <c r="D62" s="140" t="s">
        <v>174</v>
      </c>
      <c r="E62" s="141">
        <v>100</v>
      </c>
      <c r="F62" s="1678"/>
      <c r="G62" s="142">
        <f t="shared" si="0"/>
        <v>0</v>
      </c>
      <c r="H62" s="11"/>
    </row>
    <row r="63" spans="1:8" s="25" customFormat="1" ht="171">
      <c r="A63" s="120" t="s">
        <v>215</v>
      </c>
      <c r="B63" s="121" t="s">
        <v>530</v>
      </c>
      <c r="C63" s="501" t="s">
        <v>535</v>
      </c>
      <c r="D63" s="143"/>
      <c r="E63" s="198"/>
      <c r="F63" s="1679"/>
      <c r="G63" s="497"/>
      <c r="H63" s="11"/>
    </row>
    <row r="64" spans="1:8" s="25" customFormat="1" ht="15">
      <c r="A64" s="502"/>
      <c r="B64" s="162"/>
      <c r="C64" s="136"/>
      <c r="D64" s="140" t="s">
        <v>174</v>
      </c>
      <c r="E64" s="141">
        <v>12</v>
      </c>
      <c r="F64" s="1678"/>
      <c r="G64" s="142">
        <f t="shared" si="0"/>
        <v>0</v>
      </c>
      <c r="H64" s="11"/>
    </row>
    <row r="65" spans="1:8" s="25" customFormat="1" ht="144.75" customHeight="1">
      <c r="A65" s="120" t="s">
        <v>415</v>
      </c>
      <c r="B65" s="121" t="s">
        <v>530</v>
      </c>
      <c r="C65" s="501" t="s">
        <v>536</v>
      </c>
      <c r="D65" s="143"/>
      <c r="E65" s="198"/>
      <c r="F65" s="1679"/>
      <c r="G65" s="497"/>
      <c r="H65" s="11"/>
    </row>
    <row r="66" spans="1:8" s="25" customFormat="1" ht="15">
      <c r="A66" s="502"/>
      <c r="B66" s="162"/>
      <c r="C66" s="136"/>
      <c r="D66" s="140" t="s">
        <v>106</v>
      </c>
      <c r="E66" s="503">
        <v>1</v>
      </c>
      <c r="F66" s="1678"/>
      <c r="G66" s="142">
        <f t="shared" si="0"/>
        <v>0</v>
      </c>
      <c r="H66" s="11"/>
    </row>
    <row r="67" spans="1:8" s="25" customFormat="1" ht="114">
      <c r="A67" s="120" t="s">
        <v>537</v>
      </c>
      <c r="B67" s="121" t="s">
        <v>530</v>
      </c>
      <c r="C67" s="501" t="s">
        <v>538</v>
      </c>
      <c r="D67" s="143"/>
      <c r="E67" s="198"/>
      <c r="F67" s="1679"/>
      <c r="G67" s="497"/>
      <c r="H67" s="11"/>
    </row>
    <row r="68" spans="1:8" s="25" customFormat="1" ht="15">
      <c r="A68" s="502"/>
      <c r="B68" s="162"/>
      <c r="C68" s="136"/>
      <c r="D68" s="140" t="s">
        <v>106</v>
      </c>
      <c r="E68" s="503">
        <v>1</v>
      </c>
      <c r="F68" s="1678"/>
      <c r="G68" s="142">
        <f t="shared" si="0"/>
        <v>0</v>
      </c>
      <c r="H68" s="11"/>
    </row>
    <row r="69" spans="1:8" s="25" customFormat="1" ht="132" customHeight="1">
      <c r="A69" s="120" t="s">
        <v>539</v>
      </c>
      <c r="B69" s="121" t="s">
        <v>530</v>
      </c>
      <c r="C69" s="501" t="s">
        <v>540</v>
      </c>
      <c r="D69" s="143"/>
      <c r="E69" s="198"/>
      <c r="F69" s="1679"/>
      <c r="G69" s="497"/>
      <c r="H69" s="11"/>
    </row>
    <row r="70" spans="1:8" s="25" customFormat="1" ht="15">
      <c r="A70" s="502"/>
      <c r="B70" s="162"/>
      <c r="C70" s="136"/>
      <c r="D70" s="140" t="s">
        <v>106</v>
      </c>
      <c r="E70" s="503">
        <v>2</v>
      </c>
      <c r="F70" s="1678"/>
      <c r="G70" s="142">
        <f t="shared" si="0"/>
        <v>0</v>
      </c>
      <c r="H70" s="11"/>
    </row>
    <row r="71" spans="1:8" s="25" customFormat="1" ht="199.5">
      <c r="A71" s="120" t="s">
        <v>541</v>
      </c>
      <c r="B71" s="121" t="s">
        <v>530</v>
      </c>
      <c r="C71" s="501" t="s">
        <v>542</v>
      </c>
      <c r="D71" s="143"/>
      <c r="E71" s="198"/>
      <c r="F71" s="1679"/>
      <c r="G71" s="497"/>
      <c r="H71" s="11"/>
    </row>
    <row r="72" spans="1:8" s="25" customFormat="1" ht="15">
      <c r="A72" s="502"/>
      <c r="B72" s="162"/>
      <c r="C72" s="136"/>
      <c r="D72" s="140" t="s">
        <v>106</v>
      </c>
      <c r="E72" s="503">
        <v>1</v>
      </c>
      <c r="F72" s="1678"/>
      <c r="G72" s="142">
        <f t="shared" si="0"/>
        <v>0</v>
      </c>
      <c r="H72" s="11"/>
    </row>
    <row r="73" spans="1:8" s="25" customFormat="1" ht="142.5">
      <c r="A73" s="120" t="s">
        <v>543</v>
      </c>
      <c r="B73" s="121" t="s">
        <v>530</v>
      </c>
      <c r="C73" s="500" t="s">
        <v>544</v>
      </c>
      <c r="D73" s="143"/>
      <c r="E73" s="198"/>
      <c r="F73" s="1679"/>
      <c r="G73" s="497"/>
      <c r="H73" s="11"/>
    </row>
    <row r="74" spans="1:8" s="25" customFormat="1" ht="15">
      <c r="A74" s="502"/>
      <c r="B74" s="162"/>
      <c r="C74" s="136"/>
      <c r="D74" s="140" t="s">
        <v>106</v>
      </c>
      <c r="E74" s="503">
        <v>10</v>
      </c>
      <c r="F74" s="1678"/>
      <c r="G74" s="142">
        <f t="shared" si="0"/>
        <v>0</v>
      </c>
      <c r="H74" s="11"/>
    </row>
    <row r="75" spans="1:8" s="25" customFormat="1" ht="102" customHeight="1">
      <c r="A75" s="120" t="s">
        <v>545</v>
      </c>
      <c r="B75" s="504" t="s">
        <v>546</v>
      </c>
      <c r="C75" s="505" t="s">
        <v>547</v>
      </c>
      <c r="D75" s="143"/>
      <c r="E75" s="198"/>
      <c r="F75" s="1679"/>
      <c r="G75" s="497"/>
      <c r="H75" s="11"/>
    </row>
    <row r="76" spans="1:8" s="25" customFormat="1" ht="15">
      <c r="A76" s="502"/>
      <c r="B76" s="162"/>
      <c r="C76" s="506" t="s">
        <v>548</v>
      </c>
      <c r="D76" s="140" t="s">
        <v>174</v>
      </c>
      <c r="E76" s="141">
        <v>30</v>
      </c>
      <c r="F76" s="1678"/>
      <c r="G76" s="142">
        <f t="shared" si="0"/>
        <v>0</v>
      </c>
      <c r="H76" s="11"/>
    </row>
    <row r="77" spans="1:8" s="25" customFormat="1" ht="15">
      <c r="A77" s="502"/>
      <c r="B77" s="162"/>
      <c r="C77" s="506" t="s">
        <v>549</v>
      </c>
      <c r="D77" s="140" t="s">
        <v>174</v>
      </c>
      <c r="E77" s="141">
        <v>20</v>
      </c>
      <c r="F77" s="1678"/>
      <c r="G77" s="142">
        <f t="shared" si="0"/>
        <v>0</v>
      </c>
      <c r="H77" s="11"/>
    </row>
    <row r="78" spans="1:8" s="25" customFormat="1" ht="15">
      <c r="A78" s="502"/>
      <c r="B78" s="162"/>
      <c r="C78" s="506" t="s">
        <v>550</v>
      </c>
      <c r="D78" s="140" t="s">
        <v>174</v>
      </c>
      <c r="E78" s="141">
        <v>30</v>
      </c>
      <c r="F78" s="1678"/>
      <c r="G78" s="142">
        <f t="shared" si="0"/>
        <v>0</v>
      </c>
      <c r="H78" s="11"/>
    </row>
    <row r="79" spans="1:8" s="25" customFormat="1" ht="15">
      <c r="A79" s="502"/>
      <c r="B79" s="162"/>
      <c r="C79" s="506" t="s">
        <v>551</v>
      </c>
      <c r="D79" s="140" t="s">
        <v>174</v>
      </c>
      <c r="E79" s="141">
        <v>50</v>
      </c>
      <c r="F79" s="1678"/>
      <c r="G79" s="142">
        <f t="shared" si="0"/>
        <v>0</v>
      </c>
      <c r="H79" s="11"/>
    </row>
    <row r="80" spans="1:8" s="25" customFormat="1" ht="114">
      <c r="A80" s="120" t="s">
        <v>552</v>
      </c>
      <c r="B80" s="121"/>
      <c r="C80" s="507" t="s">
        <v>553</v>
      </c>
      <c r="D80" s="143"/>
      <c r="E80" s="198"/>
      <c r="F80" s="1679"/>
      <c r="G80" s="497"/>
      <c r="H80" s="11"/>
    </row>
    <row r="81" spans="1:8" s="25" customFormat="1" ht="15">
      <c r="A81" s="502"/>
      <c r="B81" s="162"/>
      <c r="C81" s="136"/>
      <c r="D81" s="140" t="s">
        <v>174</v>
      </c>
      <c r="E81" s="141">
        <v>350</v>
      </c>
      <c r="F81" s="1678"/>
      <c r="G81" s="142">
        <f t="shared" si="0"/>
        <v>0</v>
      </c>
      <c r="H81" s="11"/>
    </row>
    <row r="82" spans="1:8" s="25" customFormat="1" ht="128.25">
      <c r="A82" s="120" t="s">
        <v>554</v>
      </c>
      <c r="B82" s="121"/>
      <c r="C82" s="507" t="s">
        <v>555</v>
      </c>
      <c r="D82" s="143"/>
      <c r="E82" s="198"/>
      <c r="F82" s="1679"/>
      <c r="G82" s="497"/>
      <c r="H82" s="11"/>
    </row>
    <row r="83" spans="1:8" s="25" customFormat="1" ht="15">
      <c r="A83" s="502"/>
      <c r="B83" s="162"/>
      <c r="C83" s="136"/>
      <c r="D83" s="140" t="s">
        <v>174</v>
      </c>
      <c r="E83" s="141">
        <v>50</v>
      </c>
      <c r="F83" s="1678"/>
      <c r="G83" s="142">
        <f t="shared" si="0"/>
        <v>0</v>
      </c>
      <c r="H83" s="11"/>
    </row>
    <row r="84" spans="1:8" s="25" customFormat="1" ht="71.25">
      <c r="A84" s="120" t="s">
        <v>556</v>
      </c>
      <c r="B84" s="121"/>
      <c r="C84" s="508" t="s">
        <v>557</v>
      </c>
      <c r="D84" s="143"/>
      <c r="E84" s="198"/>
      <c r="F84" s="1679"/>
      <c r="G84" s="497"/>
      <c r="H84" s="11"/>
    </row>
    <row r="85" spans="1:8" s="25" customFormat="1" ht="15">
      <c r="A85" s="502"/>
      <c r="B85" s="162"/>
      <c r="C85" s="1855" t="s">
        <v>106</v>
      </c>
      <c r="D85" s="1856"/>
      <c r="E85" s="503">
        <v>1</v>
      </c>
      <c r="F85" s="1678">
        <v>50000</v>
      </c>
      <c r="G85" s="142">
        <f>E85*F85</f>
        <v>50000</v>
      </c>
      <c r="H85" s="11"/>
    </row>
    <row r="86" spans="1:8" s="25" customFormat="1" ht="15">
      <c r="A86" s="162"/>
      <c r="B86" s="162"/>
      <c r="C86" s="136"/>
      <c r="D86" s="143"/>
      <c r="E86" s="198"/>
      <c r="F86" s="1655"/>
      <c r="G86" s="144"/>
      <c r="H86" s="11"/>
    </row>
    <row r="87" spans="1:8" s="25" customFormat="1" ht="15">
      <c r="A87" s="483" t="s">
        <v>167</v>
      </c>
      <c r="B87" s="1853" t="s">
        <v>182</v>
      </c>
      <c r="C87" s="1857"/>
      <c r="D87" s="1857"/>
      <c r="E87" s="1857"/>
      <c r="F87" s="1858"/>
      <c r="G87" s="511">
        <f>SUM(G52:G85)</f>
        <v>50000</v>
      </c>
      <c r="H87" s="11"/>
    </row>
    <row r="88" spans="1:8" s="25" customFormat="1" ht="15">
      <c r="A88" s="512"/>
      <c r="B88" s="513"/>
      <c r="C88" s="513"/>
      <c r="D88" s="513"/>
      <c r="E88" s="514"/>
      <c r="F88" s="513"/>
      <c r="G88" s="515"/>
      <c r="H88" s="11"/>
    </row>
    <row r="89" spans="1:8" s="26" customFormat="1" ht="15">
      <c r="A89" s="477" t="s">
        <v>162</v>
      </c>
      <c r="B89" s="477" t="s">
        <v>163</v>
      </c>
      <c r="C89" s="478" t="s">
        <v>164</v>
      </c>
      <c r="D89" s="479" t="s">
        <v>154</v>
      </c>
      <c r="E89" s="480" t="s">
        <v>165</v>
      </c>
      <c r="F89" s="481" t="s">
        <v>166</v>
      </c>
      <c r="G89" s="482" t="s">
        <v>155</v>
      </c>
      <c r="H89" s="36"/>
    </row>
    <row r="90" spans="1:8" s="26" customFormat="1" ht="15">
      <c r="A90" s="483" t="s">
        <v>175</v>
      </c>
      <c r="B90" s="1853" t="s">
        <v>176</v>
      </c>
      <c r="C90" s="1854"/>
      <c r="D90" s="1854"/>
      <c r="E90" s="1854"/>
      <c r="F90" s="1854"/>
      <c r="G90" s="486"/>
      <c r="H90" s="36"/>
    </row>
    <row r="91" spans="1:8" s="25" customFormat="1" ht="15.75" customHeight="1">
      <c r="A91" s="116"/>
      <c r="B91" s="117"/>
      <c r="C91" s="516"/>
      <c r="D91" s="516"/>
      <c r="E91" s="517"/>
      <c r="F91" s="516"/>
      <c r="G91" s="515"/>
      <c r="H91" s="11"/>
    </row>
    <row r="92" spans="1:8" s="25" customFormat="1" ht="235.5" customHeight="1">
      <c r="A92" s="120" t="s">
        <v>187</v>
      </c>
      <c r="B92" s="121" t="s">
        <v>416</v>
      </c>
      <c r="C92" s="136" t="s">
        <v>558</v>
      </c>
      <c r="D92" s="137"/>
      <c r="E92" s="455"/>
      <c r="F92" s="1680"/>
      <c r="G92" s="138"/>
      <c r="H92" s="11"/>
    </row>
    <row r="93" spans="1:8" s="25" customFormat="1" ht="17.25">
      <c r="A93" s="162"/>
      <c r="B93" s="162"/>
      <c r="C93" s="139"/>
      <c r="D93" s="140" t="s">
        <v>417</v>
      </c>
      <c r="E93" s="141">
        <v>3610</v>
      </c>
      <c r="F93" s="1678"/>
      <c r="G93" s="142">
        <f>E93*F93</f>
        <v>0</v>
      </c>
      <c r="H93" s="11"/>
    </row>
    <row r="94" spans="1:8" s="25" customFormat="1" ht="135">
      <c r="A94" s="120" t="s">
        <v>180</v>
      </c>
      <c r="B94" s="121" t="s">
        <v>156</v>
      </c>
      <c r="C94" s="130" t="s">
        <v>559</v>
      </c>
      <c r="D94" s="143"/>
      <c r="E94" s="198"/>
      <c r="F94" s="1680"/>
      <c r="G94" s="497"/>
      <c r="H94" s="11"/>
    </row>
    <row r="95" spans="1:8" s="25" customFormat="1" ht="15" customHeight="1">
      <c r="A95" s="162"/>
      <c r="B95" s="162"/>
      <c r="C95" s="161"/>
      <c r="D95" s="140" t="s">
        <v>533</v>
      </c>
      <c r="E95" s="141">
        <v>12900</v>
      </c>
      <c r="F95" s="1678"/>
      <c r="G95" s="142">
        <f>E95*F95</f>
        <v>0</v>
      </c>
      <c r="H95" s="11"/>
    </row>
    <row r="96" spans="1:8" s="25" customFormat="1" ht="147">
      <c r="A96" s="120" t="s">
        <v>188</v>
      </c>
      <c r="B96" s="495" t="s">
        <v>560</v>
      </c>
      <c r="C96" s="136" t="s">
        <v>561</v>
      </c>
      <c r="D96" s="137"/>
      <c r="E96" s="455"/>
      <c r="F96" s="1680"/>
      <c r="G96" s="497"/>
      <c r="H96" s="11"/>
    </row>
    <row r="97" spans="1:7" s="8" customFormat="1" ht="16.5">
      <c r="A97" s="162"/>
      <c r="B97" s="162"/>
      <c r="C97" s="139"/>
      <c r="D97" s="140" t="s">
        <v>417</v>
      </c>
      <c r="E97" s="141">
        <v>2050</v>
      </c>
      <c r="F97" s="1678"/>
      <c r="G97" s="142">
        <f>E97*F97</f>
        <v>0</v>
      </c>
    </row>
    <row r="98" spans="1:7" ht="59.25">
      <c r="A98" s="120" t="s">
        <v>562</v>
      </c>
      <c r="B98" s="495"/>
      <c r="C98" s="136" t="s">
        <v>219</v>
      </c>
      <c r="D98" s="137"/>
      <c r="E98" s="455"/>
      <c r="F98" s="1680"/>
      <c r="G98" s="497"/>
    </row>
    <row r="99" spans="1:7" ht="16.5">
      <c r="A99" s="162"/>
      <c r="B99" s="162"/>
      <c r="C99" s="139"/>
      <c r="D99" s="140" t="s">
        <v>417</v>
      </c>
      <c r="E99" s="141">
        <v>1650</v>
      </c>
      <c r="F99" s="1678"/>
      <c r="G99" s="142">
        <f>E99*F99</f>
        <v>0</v>
      </c>
    </row>
    <row r="100" spans="1:7" ht="14.25">
      <c r="A100" s="162"/>
      <c r="B100" s="162"/>
      <c r="C100" s="139"/>
      <c r="D100" s="143"/>
      <c r="E100" s="198"/>
      <c r="F100" s="1655"/>
      <c r="G100" s="144"/>
    </row>
    <row r="101" spans="1:7" ht="15">
      <c r="A101" s="483" t="s">
        <v>175</v>
      </c>
      <c r="B101" s="1853" t="s">
        <v>418</v>
      </c>
      <c r="C101" s="1857"/>
      <c r="D101" s="1857"/>
      <c r="E101" s="1857"/>
      <c r="F101" s="1858"/>
      <c r="G101" s="511">
        <f>SUM(G93:G99)</f>
        <v>0</v>
      </c>
    </row>
    <row r="102" spans="1:7" ht="15">
      <c r="A102" s="512"/>
      <c r="B102" s="513"/>
      <c r="C102" s="513"/>
      <c r="D102" s="513"/>
      <c r="E102" s="514"/>
      <c r="F102" s="513"/>
      <c r="G102" s="515"/>
    </row>
    <row r="103" spans="1:7" ht="15">
      <c r="A103" s="477" t="s">
        <v>162</v>
      </c>
      <c r="B103" s="477" t="s">
        <v>163</v>
      </c>
      <c r="C103" s="478" t="s">
        <v>164</v>
      </c>
      <c r="D103" s="479" t="s">
        <v>154</v>
      </c>
      <c r="E103" s="480" t="s">
        <v>165</v>
      </c>
      <c r="F103" s="481" t="s">
        <v>166</v>
      </c>
      <c r="G103" s="482" t="s">
        <v>155</v>
      </c>
    </row>
    <row r="104" spans="1:7" ht="15">
      <c r="A104" s="483" t="s">
        <v>177</v>
      </c>
      <c r="B104" s="1853" t="s">
        <v>161</v>
      </c>
      <c r="C104" s="1854"/>
      <c r="D104" s="1854"/>
      <c r="E104" s="1854"/>
      <c r="F104" s="1854"/>
      <c r="G104" s="486"/>
    </row>
    <row r="105" spans="1:7" s="518" customFormat="1" ht="15">
      <c r="A105" s="116"/>
      <c r="B105" s="117"/>
      <c r="C105" s="516"/>
      <c r="D105" s="516"/>
      <c r="E105" s="517"/>
      <c r="F105" s="516"/>
      <c r="G105" s="515"/>
    </row>
    <row r="106" spans="1:7" s="8" customFormat="1" ht="302.25" customHeight="1">
      <c r="A106" s="120" t="s">
        <v>178</v>
      </c>
      <c r="B106" s="121" t="s">
        <v>419</v>
      </c>
      <c r="C106" s="519" t="s">
        <v>563</v>
      </c>
      <c r="D106" s="137"/>
      <c r="E106" s="455"/>
      <c r="F106" s="1680"/>
      <c r="G106" s="138"/>
    </row>
    <row r="107" spans="1:7" s="8" customFormat="1" ht="16.5">
      <c r="A107" s="120"/>
      <c r="B107" s="495"/>
      <c r="C107" s="506" t="s">
        <v>564</v>
      </c>
      <c r="D107" s="140" t="s">
        <v>417</v>
      </c>
      <c r="E107" s="141">
        <v>2575</v>
      </c>
      <c r="F107" s="1678"/>
      <c r="G107" s="142">
        <f>E107*F107</f>
        <v>0</v>
      </c>
    </row>
    <row r="108" spans="1:7" s="8" customFormat="1" ht="16.5">
      <c r="A108" s="120"/>
      <c r="B108" s="495"/>
      <c r="C108" s="506" t="s">
        <v>565</v>
      </c>
      <c r="D108" s="140" t="s">
        <v>417</v>
      </c>
      <c r="E108" s="141">
        <v>1660</v>
      </c>
      <c r="F108" s="1678"/>
      <c r="G108" s="142">
        <f t="shared" ref="G108:G121" si="1">E108*F108</f>
        <v>0</v>
      </c>
    </row>
    <row r="109" spans="1:7" s="8" customFormat="1" ht="16.5">
      <c r="A109" s="120"/>
      <c r="B109" s="495"/>
      <c r="C109" s="506" t="s">
        <v>566</v>
      </c>
      <c r="D109" s="140" t="s">
        <v>417</v>
      </c>
      <c r="E109" s="141">
        <v>30</v>
      </c>
      <c r="F109" s="1678"/>
      <c r="G109" s="142">
        <f t="shared" si="1"/>
        <v>0</v>
      </c>
    </row>
    <row r="110" spans="1:7" s="518" customFormat="1" ht="187.5">
      <c r="A110" s="120" t="s">
        <v>420</v>
      </c>
      <c r="B110" s="121" t="s">
        <v>567</v>
      </c>
      <c r="C110" s="147" t="s">
        <v>568</v>
      </c>
      <c r="D110" s="137"/>
      <c r="E110" s="455"/>
      <c r="F110" s="1680"/>
      <c r="G110" s="497"/>
    </row>
    <row r="111" spans="1:7" s="518" customFormat="1" ht="16.5">
      <c r="A111" s="162"/>
      <c r="B111" s="162"/>
      <c r="C111" s="139"/>
      <c r="D111" s="140" t="s">
        <v>533</v>
      </c>
      <c r="E111" s="141">
        <v>6400</v>
      </c>
      <c r="F111" s="1678"/>
      <c r="G111" s="142">
        <f t="shared" si="1"/>
        <v>0</v>
      </c>
    </row>
    <row r="112" spans="1:7" s="518" customFormat="1" ht="202.5">
      <c r="A112" s="120" t="s">
        <v>569</v>
      </c>
      <c r="B112" s="121" t="s">
        <v>570</v>
      </c>
      <c r="C112" s="147" t="s">
        <v>571</v>
      </c>
      <c r="D112" s="137"/>
      <c r="E112" s="455"/>
      <c r="F112" s="1680"/>
      <c r="G112" s="497"/>
    </row>
    <row r="113" spans="1:7" s="518" customFormat="1" ht="16.5">
      <c r="A113" s="162"/>
      <c r="B113" s="162"/>
      <c r="C113" s="139"/>
      <c r="D113" s="140" t="s">
        <v>533</v>
      </c>
      <c r="E113" s="141">
        <v>6550</v>
      </c>
      <c r="F113" s="1678"/>
      <c r="G113" s="142">
        <f t="shared" si="1"/>
        <v>0</v>
      </c>
    </row>
    <row r="114" spans="1:7" s="518" customFormat="1" ht="301.5">
      <c r="A114" s="120" t="s">
        <v>572</v>
      </c>
      <c r="B114" s="121" t="s">
        <v>421</v>
      </c>
      <c r="C114" s="147" t="s">
        <v>573</v>
      </c>
      <c r="D114" s="137"/>
      <c r="E114" s="455"/>
      <c r="F114" s="1680"/>
      <c r="G114" s="497"/>
    </row>
    <row r="115" spans="1:7" s="518" customFormat="1" ht="16.5">
      <c r="A115" s="162"/>
      <c r="B115" s="162"/>
      <c r="C115" s="139"/>
      <c r="D115" s="140" t="s">
        <v>417</v>
      </c>
      <c r="E115" s="141">
        <v>1300</v>
      </c>
      <c r="F115" s="1678"/>
      <c r="G115" s="142">
        <f t="shared" si="1"/>
        <v>0</v>
      </c>
    </row>
    <row r="116" spans="1:7" s="518" customFormat="1" ht="85.5">
      <c r="A116" s="120" t="s">
        <v>574</v>
      </c>
      <c r="B116" s="495" t="s">
        <v>530</v>
      </c>
      <c r="C116" s="136" t="s">
        <v>575</v>
      </c>
      <c r="D116" s="520"/>
      <c r="E116" s="521"/>
      <c r="F116" s="1679"/>
      <c r="G116" s="497"/>
    </row>
    <row r="117" spans="1:7" s="518" customFormat="1" ht="14.25">
      <c r="A117" s="162"/>
      <c r="B117" s="162"/>
      <c r="C117" s="522"/>
      <c r="D117" s="140" t="s">
        <v>174</v>
      </c>
      <c r="E117" s="141">
        <v>2300</v>
      </c>
      <c r="F117" s="1678"/>
      <c r="G117" s="142">
        <f t="shared" si="1"/>
        <v>0</v>
      </c>
    </row>
    <row r="118" spans="1:7" s="518" customFormat="1" ht="116.25">
      <c r="A118" s="120" t="s">
        <v>576</v>
      </c>
      <c r="B118" s="495"/>
      <c r="C118" s="136" t="s">
        <v>2001</v>
      </c>
      <c r="D118" s="520"/>
      <c r="E118" s="521"/>
      <c r="F118" s="1679"/>
      <c r="G118" s="497"/>
    </row>
    <row r="119" spans="1:7" s="518" customFormat="1" ht="14.25">
      <c r="A119" s="162"/>
      <c r="B119" s="162"/>
      <c r="C119" s="522"/>
      <c r="D119" s="140" t="s">
        <v>174</v>
      </c>
      <c r="E119" s="141">
        <v>210</v>
      </c>
      <c r="F119" s="1678"/>
      <c r="G119" s="142">
        <f t="shared" si="1"/>
        <v>0</v>
      </c>
    </row>
    <row r="120" spans="1:7" s="518" customFormat="1" ht="159">
      <c r="A120" s="120" t="s">
        <v>577</v>
      </c>
      <c r="B120" s="495"/>
      <c r="C120" s="136" t="s">
        <v>578</v>
      </c>
      <c r="D120" s="520"/>
      <c r="E120" s="521"/>
      <c r="F120" s="1679"/>
      <c r="G120" s="497"/>
    </row>
    <row r="121" spans="1:7" s="518" customFormat="1" ht="16.5">
      <c r="A121" s="162"/>
      <c r="B121" s="162"/>
      <c r="C121" s="522"/>
      <c r="D121" s="140" t="s">
        <v>533</v>
      </c>
      <c r="E121" s="141">
        <v>8</v>
      </c>
      <c r="F121" s="1678"/>
      <c r="G121" s="142">
        <f t="shared" si="1"/>
        <v>0</v>
      </c>
    </row>
    <row r="122" spans="1:7" s="518" customFormat="1" ht="14.25">
      <c r="A122" s="162"/>
      <c r="B122" s="162"/>
      <c r="C122" s="139"/>
      <c r="D122" s="143"/>
      <c r="E122" s="198"/>
      <c r="F122" s="1655"/>
      <c r="G122" s="144"/>
    </row>
    <row r="123" spans="1:7" s="518" customFormat="1" ht="15">
      <c r="A123" s="483" t="s">
        <v>177</v>
      </c>
      <c r="B123" s="1853" t="s">
        <v>189</v>
      </c>
      <c r="C123" s="1857"/>
      <c r="D123" s="1857"/>
      <c r="E123" s="1857"/>
      <c r="F123" s="1858"/>
      <c r="G123" s="511">
        <f>SUM(G107:G121)</f>
        <v>0</v>
      </c>
    </row>
    <row r="124" spans="1:7" s="518" customFormat="1" ht="16.5" customHeight="1">
      <c r="A124" s="512"/>
      <c r="B124" s="513"/>
      <c r="C124" s="513"/>
      <c r="D124" s="513"/>
      <c r="E124" s="514"/>
      <c r="F124" s="513"/>
      <c r="G124" s="515"/>
    </row>
    <row r="125" spans="1:7" s="518" customFormat="1" ht="16.5" customHeight="1">
      <c r="A125" s="512"/>
      <c r="B125" s="513"/>
      <c r="C125" s="513"/>
      <c r="D125" s="513"/>
      <c r="E125" s="514"/>
      <c r="F125" s="513"/>
      <c r="G125" s="515"/>
    </row>
    <row r="126" spans="1:7" s="518" customFormat="1" ht="16.5" customHeight="1">
      <c r="A126" s="512"/>
      <c r="B126" s="513"/>
      <c r="C126" s="513"/>
      <c r="D126" s="513"/>
      <c r="E126" s="514"/>
      <c r="F126" s="513"/>
      <c r="G126" s="515"/>
    </row>
    <row r="127" spans="1:7" s="518" customFormat="1" ht="15">
      <c r="A127" s="477" t="s">
        <v>162</v>
      </c>
      <c r="B127" s="477" t="s">
        <v>163</v>
      </c>
      <c r="C127" s="478" t="s">
        <v>164</v>
      </c>
      <c r="D127" s="479" t="s">
        <v>154</v>
      </c>
      <c r="E127" s="480" t="s">
        <v>165</v>
      </c>
      <c r="F127" s="481" t="s">
        <v>166</v>
      </c>
      <c r="G127" s="482" t="s">
        <v>155</v>
      </c>
    </row>
    <row r="128" spans="1:7" s="518" customFormat="1" ht="15">
      <c r="A128" s="483" t="s">
        <v>157</v>
      </c>
      <c r="B128" s="1853" t="s">
        <v>579</v>
      </c>
      <c r="C128" s="1854"/>
      <c r="D128" s="1854"/>
      <c r="E128" s="1854"/>
      <c r="F128" s="1854"/>
      <c r="G128" s="486"/>
    </row>
    <row r="129" spans="1:7" s="518" customFormat="1" ht="15">
      <c r="A129" s="116"/>
      <c r="B129" s="117"/>
      <c r="C129" s="516"/>
      <c r="D129" s="516"/>
      <c r="E129" s="517"/>
      <c r="F129" s="516"/>
      <c r="G129" s="515"/>
    </row>
    <row r="130" spans="1:7" ht="156.75">
      <c r="A130" s="120" t="s">
        <v>158</v>
      </c>
      <c r="B130" s="523" t="s">
        <v>580</v>
      </c>
      <c r="C130" s="136" t="s">
        <v>581</v>
      </c>
      <c r="D130" s="137"/>
      <c r="E130" s="455"/>
      <c r="F130" s="1680"/>
      <c r="G130" s="138"/>
    </row>
    <row r="131" spans="1:7" ht="15">
      <c r="A131" s="120"/>
      <c r="B131" s="523"/>
      <c r="C131" s="136"/>
      <c r="D131" s="140" t="s">
        <v>174</v>
      </c>
      <c r="E131" s="141">
        <v>415</v>
      </c>
      <c r="F131" s="1678"/>
      <c r="G131" s="142">
        <f>E131*F131</f>
        <v>0</v>
      </c>
    </row>
    <row r="132" spans="1:7" ht="129.75" customHeight="1">
      <c r="A132" s="120" t="s">
        <v>123</v>
      </c>
      <c r="B132" s="523" t="s">
        <v>582</v>
      </c>
      <c r="C132" s="136" t="s">
        <v>583</v>
      </c>
      <c r="D132" s="137"/>
      <c r="E132" s="455"/>
      <c r="F132" s="1681"/>
      <c r="G132" s="138"/>
    </row>
    <row r="133" spans="1:7" ht="15">
      <c r="A133" s="120"/>
      <c r="B133" s="523"/>
      <c r="C133" s="136"/>
      <c r="D133" s="140" t="s">
        <v>216</v>
      </c>
      <c r="E133" s="141">
        <v>190000</v>
      </c>
      <c r="F133" s="1678">
        <v>0</v>
      </c>
      <c r="G133" s="142">
        <f>E133*F133</f>
        <v>0</v>
      </c>
    </row>
    <row r="134" spans="1:7" ht="246.75" customHeight="1">
      <c r="A134" s="120" t="s">
        <v>127</v>
      </c>
      <c r="B134" s="495"/>
      <c r="C134" s="136" t="s">
        <v>584</v>
      </c>
      <c r="D134" s="137"/>
      <c r="E134" s="455"/>
      <c r="F134" s="1682"/>
      <c r="G134" s="138"/>
    </row>
    <row r="135" spans="1:7" ht="15">
      <c r="A135" s="120"/>
      <c r="B135" s="495"/>
      <c r="C135" s="524"/>
      <c r="D135" s="140" t="s">
        <v>106</v>
      </c>
      <c r="E135" s="503">
        <v>1</v>
      </c>
      <c r="F135" s="1678"/>
      <c r="G135" s="142">
        <f>E135*F135</f>
        <v>0</v>
      </c>
    </row>
    <row r="136" spans="1:7" ht="14.25">
      <c r="A136" s="162"/>
      <c r="B136" s="162"/>
      <c r="C136" s="139"/>
      <c r="D136" s="143"/>
      <c r="E136" s="198"/>
      <c r="F136" s="1655"/>
      <c r="G136" s="144"/>
    </row>
    <row r="137" spans="1:7" ht="15">
      <c r="A137" s="483" t="s">
        <v>157</v>
      </c>
      <c r="B137" s="1853" t="s">
        <v>585</v>
      </c>
      <c r="C137" s="1857"/>
      <c r="D137" s="1857"/>
      <c r="E137" s="1857"/>
      <c r="F137" s="1858"/>
      <c r="G137" s="511">
        <f>SUM(G131:G135)</f>
        <v>0</v>
      </c>
    </row>
    <row r="138" spans="1:7" ht="15">
      <c r="A138" s="512"/>
      <c r="B138" s="513"/>
      <c r="C138" s="513"/>
      <c r="D138" s="513"/>
      <c r="E138" s="514"/>
      <c r="F138" s="513"/>
      <c r="G138" s="515"/>
    </row>
    <row r="139" spans="1:7" ht="15">
      <c r="A139" s="512"/>
      <c r="B139" s="513"/>
      <c r="C139" s="513"/>
      <c r="D139" s="513"/>
      <c r="E139" s="514"/>
      <c r="F139" s="513"/>
      <c r="G139" s="515"/>
    </row>
    <row r="140" spans="1:7" ht="15">
      <c r="A140" s="477" t="s">
        <v>162</v>
      </c>
      <c r="B140" s="477" t="s">
        <v>163</v>
      </c>
      <c r="C140" s="478" t="s">
        <v>164</v>
      </c>
      <c r="D140" s="479" t="s">
        <v>154</v>
      </c>
      <c r="E140" s="480" t="s">
        <v>165</v>
      </c>
      <c r="F140" s="481" t="s">
        <v>166</v>
      </c>
      <c r="G140" s="482" t="s">
        <v>155</v>
      </c>
    </row>
    <row r="141" spans="1:7" ht="15">
      <c r="A141" s="483" t="s">
        <v>159</v>
      </c>
      <c r="B141" s="1853" t="s">
        <v>586</v>
      </c>
      <c r="C141" s="1854"/>
      <c r="D141" s="1854"/>
      <c r="E141" s="1854"/>
      <c r="F141" s="1854"/>
      <c r="G141" s="486"/>
    </row>
    <row r="142" spans="1:7" ht="15">
      <c r="A142" s="116"/>
      <c r="B142" s="117"/>
      <c r="C142" s="516"/>
      <c r="D142" s="516"/>
      <c r="E142" s="517"/>
      <c r="F142" s="516"/>
      <c r="G142" s="515"/>
    </row>
    <row r="143" spans="1:7" ht="15">
      <c r="A143" s="488" t="s">
        <v>160</v>
      </c>
      <c r="B143" s="525"/>
      <c r="C143" s="136" t="s">
        <v>587</v>
      </c>
      <c r="D143" s="516"/>
      <c r="E143" s="517"/>
      <c r="F143" s="516"/>
      <c r="G143" s="515"/>
    </row>
    <row r="144" spans="1:7" ht="279" customHeight="1">
      <c r="A144" s="526"/>
      <c r="B144" s="453"/>
      <c r="C144" s="136" t="s">
        <v>588</v>
      </c>
      <c r="D144" s="516"/>
      <c r="E144" s="517"/>
      <c r="F144" s="1683"/>
      <c r="G144" s="515"/>
    </row>
    <row r="145" spans="1:7" ht="42.75">
      <c r="A145" s="453"/>
      <c r="B145" s="495"/>
      <c r="C145" s="139" t="s">
        <v>589</v>
      </c>
      <c r="D145" s="516"/>
      <c r="E145" s="517"/>
      <c r="F145" s="1683"/>
      <c r="G145" s="515"/>
    </row>
    <row r="146" spans="1:7" ht="99.75">
      <c r="A146" s="120" t="s">
        <v>590</v>
      </c>
      <c r="B146" s="495" t="s">
        <v>591</v>
      </c>
      <c r="C146" s="136" t="s">
        <v>592</v>
      </c>
      <c r="D146" s="516"/>
      <c r="E146" s="517"/>
      <c r="F146" s="1683"/>
      <c r="G146" s="515"/>
    </row>
    <row r="147" spans="1:7" ht="15">
      <c r="A147" s="120"/>
      <c r="B147" s="495"/>
      <c r="C147" s="136"/>
      <c r="D147" s="140" t="s">
        <v>106</v>
      </c>
      <c r="E147" s="503">
        <v>1</v>
      </c>
      <c r="F147" s="1678"/>
      <c r="G147" s="142">
        <f>E147*F147</f>
        <v>0</v>
      </c>
    </row>
    <row r="148" spans="1:7" ht="99.75">
      <c r="A148" s="120" t="s">
        <v>593</v>
      </c>
      <c r="B148" s="495" t="s">
        <v>591</v>
      </c>
      <c r="C148" s="136" t="s">
        <v>594</v>
      </c>
      <c r="D148" s="516"/>
      <c r="E148" s="517"/>
      <c r="F148" s="1684"/>
      <c r="G148" s="497"/>
    </row>
    <row r="149" spans="1:7" ht="15">
      <c r="A149" s="120"/>
      <c r="B149" s="495"/>
      <c r="C149" s="136"/>
      <c r="D149" s="140" t="s">
        <v>106</v>
      </c>
      <c r="E149" s="503">
        <v>1</v>
      </c>
      <c r="F149" s="1678"/>
      <c r="G149" s="142">
        <f t="shared" ref="G149:G192" si="2">E149*F149</f>
        <v>0</v>
      </c>
    </row>
    <row r="150" spans="1:7" ht="85.5">
      <c r="A150" s="120" t="s">
        <v>595</v>
      </c>
      <c r="B150" s="495" t="s">
        <v>591</v>
      </c>
      <c r="C150" s="136" t="s">
        <v>596</v>
      </c>
      <c r="D150" s="516"/>
      <c r="E150" s="517"/>
      <c r="F150" s="1684"/>
      <c r="G150" s="497"/>
    </row>
    <row r="151" spans="1:7" ht="15">
      <c r="A151" s="120"/>
      <c r="B151" s="495"/>
      <c r="C151" s="136"/>
      <c r="D151" s="140" t="s">
        <v>106</v>
      </c>
      <c r="E151" s="503">
        <v>2</v>
      </c>
      <c r="F151" s="1678"/>
      <c r="G151" s="142">
        <f t="shared" si="2"/>
        <v>0</v>
      </c>
    </row>
    <row r="152" spans="1:7" ht="85.5">
      <c r="A152" s="120" t="s">
        <v>597</v>
      </c>
      <c r="B152" s="495" t="s">
        <v>591</v>
      </c>
      <c r="C152" s="136" t="s">
        <v>598</v>
      </c>
      <c r="D152" s="516"/>
      <c r="E152" s="517"/>
      <c r="F152" s="1684"/>
      <c r="G152" s="497"/>
    </row>
    <row r="153" spans="1:7" ht="15">
      <c r="A153" s="120"/>
      <c r="B153" s="495"/>
      <c r="C153" s="136"/>
      <c r="D153" s="140" t="s">
        <v>106</v>
      </c>
      <c r="E153" s="503">
        <v>1</v>
      </c>
      <c r="F153" s="1678"/>
      <c r="G153" s="142">
        <f t="shared" si="2"/>
        <v>0</v>
      </c>
    </row>
    <row r="154" spans="1:7" ht="85.5">
      <c r="A154" s="120" t="s">
        <v>599</v>
      </c>
      <c r="B154" s="495" t="s">
        <v>591</v>
      </c>
      <c r="C154" s="136" t="s">
        <v>600</v>
      </c>
      <c r="D154" s="516"/>
      <c r="E154" s="517"/>
      <c r="F154" s="1684"/>
      <c r="G154" s="497"/>
    </row>
    <row r="155" spans="1:7" ht="15">
      <c r="A155" s="120"/>
      <c r="B155" s="495"/>
      <c r="C155" s="136"/>
      <c r="D155" s="140" t="s">
        <v>106</v>
      </c>
      <c r="E155" s="503">
        <v>2</v>
      </c>
      <c r="F155" s="1678"/>
      <c r="G155" s="142">
        <f t="shared" si="2"/>
        <v>0</v>
      </c>
    </row>
    <row r="156" spans="1:7" ht="85.5">
      <c r="A156" s="120" t="s">
        <v>601</v>
      </c>
      <c r="B156" s="495" t="s">
        <v>591</v>
      </c>
      <c r="C156" s="136" t="s">
        <v>602</v>
      </c>
      <c r="D156" s="516"/>
      <c r="E156" s="517"/>
      <c r="F156" s="1684"/>
      <c r="G156" s="497"/>
    </row>
    <row r="157" spans="1:7" ht="15">
      <c r="A157" s="120"/>
      <c r="B157" s="495"/>
      <c r="C157" s="136"/>
      <c r="D157" s="140" t="s">
        <v>106</v>
      </c>
      <c r="E157" s="503">
        <v>2</v>
      </c>
      <c r="F157" s="1678"/>
      <c r="G157" s="142">
        <f t="shared" si="2"/>
        <v>0</v>
      </c>
    </row>
    <row r="158" spans="1:7" ht="85.5">
      <c r="A158" s="120" t="s">
        <v>603</v>
      </c>
      <c r="B158" s="495" t="s">
        <v>591</v>
      </c>
      <c r="C158" s="136" t="s">
        <v>604</v>
      </c>
      <c r="D158" s="516"/>
      <c r="E158" s="517"/>
      <c r="F158" s="1684"/>
      <c r="G158" s="497"/>
    </row>
    <row r="159" spans="1:7" ht="15">
      <c r="A159" s="120"/>
      <c r="B159" s="495"/>
      <c r="C159" s="136"/>
      <c r="D159" s="140" t="s">
        <v>106</v>
      </c>
      <c r="E159" s="503">
        <v>2</v>
      </c>
      <c r="F159" s="1678"/>
      <c r="G159" s="142">
        <f t="shared" si="2"/>
        <v>0</v>
      </c>
    </row>
    <row r="160" spans="1:7" ht="85.5">
      <c r="A160" s="120" t="s">
        <v>605</v>
      </c>
      <c r="B160" s="495" t="s">
        <v>591</v>
      </c>
      <c r="C160" s="136" t="s">
        <v>606</v>
      </c>
      <c r="D160" s="516"/>
      <c r="E160" s="517"/>
      <c r="F160" s="1684"/>
      <c r="G160" s="497"/>
    </row>
    <row r="161" spans="1:7" ht="15">
      <c r="A161" s="120"/>
      <c r="B161" s="495"/>
      <c r="C161" s="136"/>
      <c r="D161" s="140" t="s">
        <v>106</v>
      </c>
      <c r="E161" s="503">
        <v>1</v>
      </c>
      <c r="F161" s="1678"/>
      <c r="G161" s="142">
        <f t="shared" si="2"/>
        <v>0</v>
      </c>
    </row>
    <row r="162" spans="1:7" ht="85.5">
      <c r="A162" s="120" t="s">
        <v>607</v>
      </c>
      <c r="B162" s="495" t="s">
        <v>591</v>
      </c>
      <c r="C162" s="136" t="s">
        <v>608</v>
      </c>
      <c r="D162" s="516"/>
      <c r="E162" s="517"/>
      <c r="F162" s="1684"/>
      <c r="G162" s="497"/>
    </row>
    <row r="163" spans="1:7" ht="15">
      <c r="A163" s="120"/>
      <c r="B163" s="495"/>
      <c r="C163" s="136"/>
      <c r="D163" s="140" t="s">
        <v>106</v>
      </c>
      <c r="E163" s="503">
        <v>1</v>
      </c>
      <c r="F163" s="1678"/>
      <c r="G163" s="142">
        <f t="shared" si="2"/>
        <v>0</v>
      </c>
    </row>
    <row r="164" spans="1:7" ht="85.5">
      <c r="A164" s="120" t="s">
        <v>609</v>
      </c>
      <c r="B164" s="495" t="s">
        <v>591</v>
      </c>
      <c r="C164" s="136" t="s">
        <v>610</v>
      </c>
      <c r="D164" s="516"/>
      <c r="E164" s="517"/>
      <c r="F164" s="1684"/>
      <c r="G164" s="497"/>
    </row>
    <row r="165" spans="1:7" ht="15">
      <c r="A165" s="120"/>
      <c r="B165" s="495"/>
      <c r="C165" s="136"/>
      <c r="D165" s="140" t="s">
        <v>106</v>
      </c>
      <c r="E165" s="503">
        <v>3</v>
      </c>
      <c r="F165" s="1678"/>
      <c r="G165" s="142">
        <f t="shared" si="2"/>
        <v>0</v>
      </c>
    </row>
    <row r="166" spans="1:7" ht="85.5">
      <c r="A166" s="120" t="s">
        <v>611</v>
      </c>
      <c r="B166" s="495" t="s">
        <v>591</v>
      </c>
      <c r="C166" s="136" t="s">
        <v>612</v>
      </c>
      <c r="D166" s="516"/>
      <c r="E166" s="517"/>
      <c r="F166" s="1684"/>
      <c r="G166" s="497"/>
    </row>
    <row r="167" spans="1:7" ht="15">
      <c r="A167" s="120"/>
      <c r="B167" s="495"/>
      <c r="C167" s="136"/>
      <c r="D167" s="140" t="s">
        <v>106</v>
      </c>
      <c r="E167" s="503">
        <v>2</v>
      </c>
      <c r="F167" s="1678"/>
      <c r="G167" s="142">
        <f t="shared" si="2"/>
        <v>0</v>
      </c>
    </row>
    <row r="168" spans="1:7" ht="85.5">
      <c r="A168" s="120" t="s">
        <v>613</v>
      </c>
      <c r="B168" s="495" t="s">
        <v>591</v>
      </c>
      <c r="C168" s="136" t="s">
        <v>614</v>
      </c>
      <c r="D168" s="516"/>
      <c r="E168" s="517"/>
      <c r="F168" s="1684"/>
      <c r="G168" s="497"/>
    </row>
    <row r="169" spans="1:7" ht="15">
      <c r="A169" s="120"/>
      <c r="B169" s="495"/>
      <c r="C169" s="136"/>
      <c r="D169" s="140" t="s">
        <v>106</v>
      </c>
      <c r="E169" s="503">
        <v>2</v>
      </c>
      <c r="F169" s="1678"/>
      <c r="G169" s="142">
        <f t="shared" si="2"/>
        <v>0</v>
      </c>
    </row>
    <row r="170" spans="1:7" ht="85.5">
      <c r="A170" s="120" t="s">
        <v>615</v>
      </c>
      <c r="B170" s="495" t="s">
        <v>591</v>
      </c>
      <c r="C170" s="136" t="s">
        <v>616</v>
      </c>
      <c r="D170" s="516"/>
      <c r="E170" s="517"/>
      <c r="F170" s="1684"/>
      <c r="G170" s="497"/>
    </row>
    <row r="171" spans="1:7" ht="15">
      <c r="A171" s="120"/>
      <c r="B171" s="495"/>
      <c r="C171" s="136"/>
      <c r="D171" s="140" t="s">
        <v>106</v>
      </c>
      <c r="E171" s="503">
        <v>1</v>
      </c>
      <c r="F171" s="1678"/>
      <c r="G171" s="142">
        <f t="shared" si="2"/>
        <v>0</v>
      </c>
    </row>
    <row r="172" spans="1:7" ht="85.5">
      <c r="A172" s="120" t="s">
        <v>617</v>
      </c>
      <c r="B172" s="495" t="s">
        <v>591</v>
      </c>
      <c r="C172" s="136" t="s">
        <v>618</v>
      </c>
      <c r="D172" s="516"/>
      <c r="E172" s="517"/>
      <c r="F172" s="1684"/>
      <c r="G172" s="497"/>
    </row>
    <row r="173" spans="1:7" ht="15">
      <c r="A173" s="120"/>
      <c r="B173" s="495"/>
      <c r="C173" s="136"/>
      <c r="D173" s="140" t="s">
        <v>106</v>
      </c>
      <c r="E173" s="503">
        <v>1</v>
      </c>
      <c r="F173" s="1678"/>
      <c r="G173" s="142">
        <f t="shared" si="2"/>
        <v>0</v>
      </c>
    </row>
    <row r="174" spans="1:7" ht="85.5">
      <c r="A174" s="120" t="s">
        <v>619</v>
      </c>
      <c r="B174" s="495" t="s">
        <v>591</v>
      </c>
      <c r="C174" s="136" t="s">
        <v>620</v>
      </c>
      <c r="D174" s="516"/>
      <c r="E174" s="517"/>
      <c r="F174" s="1684"/>
      <c r="G174" s="497"/>
    </row>
    <row r="175" spans="1:7" ht="15">
      <c r="A175" s="120"/>
      <c r="B175" s="495"/>
      <c r="C175" s="136"/>
      <c r="D175" s="140" t="s">
        <v>106</v>
      </c>
      <c r="E175" s="503">
        <v>2</v>
      </c>
      <c r="F175" s="1678"/>
      <c r="G175" s="142">
        <f t="shared" si="2"/>
        <v>0</v>
      </c>
    </row>
    <row r="176" spans="1:7" ht="116.25">
      <c r="A176" s="120" t="s">
        <v>621</v>
      </c>
      <c r="B176" s="495"/>
      <c r="C176" s="136" t="s">
        <v>622</v>
      </c>
      <c r="D176" s="143"/>
      <c r="E176" s="198"/>
      <c r="F176" s="1679"/>
      <c r="G176" s="497"/>
    </row>
    <row r="177" spans="1:9" ht="15">
      <c r="A177" s="120"/>
      <c r="B177" s="527"/>
      <c r="C177" s="136"/>
      <c r="D177" s="140" t="s">
        <v>106</v>
      </c>
      <c r="E177" s="503">
        <v>13</v>
      </c>
      <c r="F177" s="1678"/>
      <c r="G177" s="142">
        <f t="shared" si="2"/>
        <v>0</v>
      </c>
    </row>
    <row r="178" spans="1:9" ht="103.5" customHeight="1">
      <c r="A178" s="120" t="s">
        <v>291</v>
      </c>
      <c r="B178" s="495" t="s">
        <v>623</v>
      </c>
      <c r="C178" s="136" t="s">
        <v>624</v>
      </c>
      <c r="D178" s="137"/>
      <c r="E178" s="455"/>
      <c r="F178" s="1682"/>
      <c r="G178" s="497"/>
    </row>
    <row r="179" spans="1:9" ht="14.25">
      <c r="A179" s="162"/>
      <c r="B179" s="162"/>
      <c r="C179" s="528" t="s">
        <v>625</v>
      </c>
      <c r="D179" s="140" t="s">
        <v>174</v>
      </c>
      <c r="E179" s="141">
        <v>520</v>
      </c>
      <c r="F179" s="1678"/>
      <c r="G179" s="142">
        <f t="shared" si="2"/>
        <v>0</v>
      </c>
    </row>
    <row r="180" spans="1:9" ht="102" customHeight="1">
      <c r="A180" s="120" t="s">
        <v>626</v>
      </c>
      <c r="B180" s="495" t="s">
        <v>623</v>
      </c>
      <c r="C180" s="136" t="s">
        <v>627</v>
      </c>
      <c r="D180" s="143"/>
      <c r="E180" s="529"/>
      <c r="F180" s="1679"/>
      <c r="G180" s="497"/>
      <c r="H180" s="530"/>
      <c r="I180" s="530"/>
    </row>
    <row r="181" spans="1:9" ht="15">
      <c r="A181" s="120"/>
      <c r="B181" s="495"/>
      <c r="C181" s="528" t="s">
        <v>625</v>
      </c>
      <c r="D181" s="140" t="s">
        <v>174</v>
      </c>
      <c r="E181" s="531">
        <v>1170</v>
      </c>
      <c r="F181" s="1678"/>
      <c r="G181" s="142">
        <f t="shared" si="2"/>
        <v>0</v>
      </c>
      <c r="H181" s="530"/>
      <c r="I181" s="530"/>
    </row>
    <row r="182" spans="1:9" ht="15">
      <c r="A182" s="120"/>
      <c r="B182" s="495"/>
      <c r="C182" s="528" t="s">
        <v>628</v>
      </c>
      <c r="D182" s="140" t="s">
        <v>174</v>
      </c>
      <c r="E182" s="531">
        <v>670</v>
      </c>
      <c r="F182" s="1678"/>
      <c r="G182" s="142">
        <f t="shared" si="2"/>
        <v>0</v>
      </c>
      <c r="H182" s="530"/>
      <c r="I182" s="530"/>
    </row>
    <row r="183" spans="1:9" ht="114">
      <c r="A183" s="120" t="s">
        <v>429</v>
      </c>
      <c r="B183" s="495" t="s">
        <v>623</v>
      </c>
      <c r="C183" s="136" t="s">
        <v>629</v>
      </c>
      <c r="D183" s="143"/>
      <c r="E183" s="529"/>
      <c r="F183" s="1679"/>
      <c r="G183" s="497"/>
    </row>
    <row r="184" spans="1:9" ht="15">
      <c r="A184" s="120"/>
      <c r="B184" s="495"/>
      <c r="C184" s="528" t="s">
        <v>630</v>
      </c>
      <c r="D184" s="140" t="s">
        <v>106</v>
      </c>
      <c r="E184" s="532">
        <v>1</v>
      </c>
      <c r="F184" s="1678"/>
      <c r="G184" s="142">
        <f t="shared" si="2"/>
        <v>0</v>
      </c>
    </row>
    <row r="185" spans="1:9" ht="128.25">
      <c r="A185" s="120" t="s">
        <v>430</v>
      </c>
      <c r="B185" s="495" t="s">
        <v>623</v>
      </c>
      <c r="C185" s="136" t="s">
        <v>631</v>
      </c>
      <c r="D185" s="143"/>
      <c r="E185" s="529"/>
      <c r="F185" s="1679"/>
      <c r="G185" s="497"/>
    </row>
    <row r="186" spans="1:9" ht="15">
      <c r="A186" s="120"/>
      <c r="B186" s="495"/>
      <c r="C186" s="528" t="s">
        <v>632</v>
      </c>
      <c r="D186" s="140" t="s">
        <v>106</v>
      </c>
      <c r="E186" s="532">
        <v>3</v>
      </c>
      <c r="F186" s="1678"/>
      <c r="G186" s="142">
        <f t="shared" si="2"/>
        <v>0</v>
      </c>
    </row>
    <row r="187" spans="1:9" ht="86.25" customHeight="1">
      <c r="A187" s="120" t="s">
        <v>451</v>
      </c>
      <c r="B187" s="495" t="s">
        <v>623</v>
      </c>
      <c r="C187" s="136" t="s">
        <v>633</v>
      </c>
      <c r="D187" s="143"/>
      <c r="E187" s="529"/>
      <c r="F187" s="1679"/>
      <c r="G187" s="497"/>
      <c r="H187" s="530"/>
      <c r="I187" s="530"/>
    </row>
    <row r="188" spans="1:9" ht="15">
      <c r="A188" s="120"/>
      <c r="B188" s="495"/>
      <c r="C188" s="528" t="s">
        <v>634</v>
      </c>
      <c r="D188" s="140" t="s">
        <v>106</v>
      </c>
      <c r="E188" s="532">
        <v>16</v>
      </c>
      <c r="F188" s="1678"/>
      <c r="G188" s="142">
        <f t="shared" si="2"/>
        <v>0</v>
      </c>
      <c r="H188" s="530"/>
      <c r="I188" s="530"/>
    </row>
    <row r="189" spans="1:9" ht="15">
      <c r="A189" s="120"/>
      <c r="B189" s="495"/>
      <c r="C189" s="528" t="s">
        <v>635</v>
      </c>
      <c r="D189" s="140" t="s">
        <v>106</v>
      </c>
      <c r="E189" s="532">
        <v>5</v>
      </c>
      <c r="F189" s="1678"/>
      <c r="G189" s="142">
        <f t="shared" si="2"/>
        <v>0</v>
      </c>
      <c r="H189" s="530"/>
      <c r="I189" s="530"/>
    </row>
    <row r="190" spans="1:9" ht="15">
      <c r="A190" s="120"/>
      <c r="B190" s="495"/>
      <c r="C190" s="528" t="s">
        <v>636</v>
      </c>
      <c r="D190" s="140" t="s">
        <v>106</v>
      </c>
      <c r="E190" s="532">
        <v>3</v>
      </c>
      <c r="F190" s="1678"/>
      <c r="G190" s="142">
        <f t="shared" si="2"/>
        <v>0</v>
      </c>
      <c r="H190" s="530"/>
      <c r="I190" s="530"/>
    </row>
    <row r="191" spans="1:9" ht="114">
      <c r="A191" s="120" t="s">
        <v>637</v>
      </c>
      <c r="B191" s="495" t="s">
        <v>623</v>
      </c>
      <c r="C191" s="136" t="s">
        <v>638</v>
      </c>
      <c r="D191" s="143"/>
      <c r="E191" s="529"/>
      <c r="F191" s="1679"/>
      <c r="G191" s="497"/>
      <c r="H191" s="530"/>
      <c r="I191" s="530"/>
    </row>
    <row r="192" spans="1:9" ht="15">
      <c r="A192" s="120"/>
      <c r="B192" s="495"/>
      <c r="C192" s="528" t="s">
        <v>639</v>
      </c>
      <c r="D192" s="140" t="s">
        <v>106</v>
      </c>
      <c r="E192" s="532">
        <v>1</v>
      </c>
      <c r="F192" s="1678"/>
      <c r="G192" s="142">
        <f t="shared" si="2"/>
        <v>0</v>
      </c>
      <c r="H192" s="530"/>
      <c r="I192" s="530"/>
    </row>
    <row r="193" spans="1:9" ht="14.25">
      <c r="A193" s="162"/>
      <c r="B193" s="162"/>
      <c r="C193" s="139"/>
      <c r="D193" s="143"/>
      <c r="E193" s="198"/>
      <c r="F193" s="1655"/>
      <c r="G193" s="144"/>
    </row>
    <row r="194" spans="1:9" s="1" customFormat="1" ht="15">
      <c r="A194" s="483" t="s">
        <v>159</v>
      </c>
      <c r="B194" s="1853" t="s">
        <v>640</v>
      </c>
      <c r="C194" s="1857"/>
      <c r="D194" s="1857"/>
      <c r="E194" s="1857"/>
      <c r="F194" s="1858"/>
      <c r="G194" s="511">
        <f>SUM(G147:G192)</f>
        <v>0</v>
      </c>
      <c r="H194" s="533"/>
      <c r="I194" s="533"/>
    </row>
    <row r="195" spans="1:9" ht="15">
      <c r="A195" s="512"/>
      <c r="B195" s="513"/>
      <c r="C195" s="513"/>
      <c r="D195" s="513"/>
      <c r="E195" s="514"/>
      <c r="F195" s="513"/>
      <c r="G195" s="515"/>
    </row>
    <row r="196" spans="1:9" ht="15">
      <c r="A196" s="512"/>
      <c r="B196" s="513"/>
      <c r="C196" s="513"/>
      <c r="D196" s="513"/>
      <c r="E196" s="514"/>
      <c r="F196" s="513"/>
      <c r="G196" s="515"/>
    </row>
    <row r="197" spans="1:9" s="1" customFormat="1" ht="15">
      <c r="A197" s="477" t="s">
        <v>162</v>
      </c>
      <c r="B197" s="477" t="s">
        <v>163</v>
      </c>
      <c r="C197" s="478" t="s">
        <v>164</v>
      </c>
      <c r="D197" s="479" t="s">
        <v>154</v>
      </c>
      <c r="E197" s="480" t="s">
        <v>165</v>
      </c>
      <c r="F197" s="481" t="s">
        <v>168</v>
      </c>
      <c r="G197" s="482" t="s">
        <v>155</v>
      </c>
      <c r="H197" s="533"/>
      <c r="I197" s="533"/>
    </row>
    <row r="198" spans="1:9" ht="15">
      <c r="A198" s="483" t="s">
        <v>438</v>
      </c>
      <c r="B198" s="1853" t="s">
        <v>641</v>
      </c>
      <c r="C198" s="1857"/>
      <c r="D198" s="1857"/>
      <c r="E198" s="1857"/>
      <c r="F198" s="1857"/>
      <c r="G198" s="486"/>
    </row>
    <row r="199" spans="1:9" ht="14.25">
      <c r="A199" s="453"/>
      <c r="B199" s="453"/>
      <c r="C199" s="454"/>
      <c r="D199" s="137"/>
      <c r="E199" s="455"/>
      <c r="F199" s="138"/>
      <c r="G199" s="138"/>
    </row>
    <row r="200" spans="1:9" ht="14.25" customHeight="1">
      <c r="A200" s="483" t="s">
        <v>439</v>
      </c>
      <c r="B200" s="1853" t="s">
        <v>176</v>
      </c>
      <c r="C200" s="1857"/>
      <c r="D200" s="1857"/>
      <c r="E200" s="1857"/>
      <c r="F200" s="1857"/>
      <c r="G200" s="486"/>
    </row>
    <row r="201" spans="1:9" ht="14.25">
      <c r="A201" s="453"/>
      <c r="B201" s="453"/>
      <c r="C201" s="454"/>
      <c r="D201" s="137"/>
      <c r="E201" s="455"/>
      <c r="F201" s="138"/>
      <c r="G201" s="138"/>
    </row>
    <row r="202" spans="1:9" ht="267" customHeight="1">
      <c r="A202" s="178" t="s">
        <v>642</v>
      </c>
      <c r="B202" s="534" t="s">
        <v>643</v>
      </c>
      <c r="C202" s="136" t="s">
        <v>644</v>
      </c>
      <c r="D202" s="137"/>
      <c r="E202" s="455"/>
      <c r="F202" s="1654"/>
      <c r="G202" s="138"/>
    </row>
    <row r="203" spans="1:9" ht="16.5">
      <c r="A203" s="178"/>
      <c r="B203" s="523"/>
      <c r="C203" s="528" t="s">
        <v>645</v>
      </c>
      <c r="D203" s="140" t="s">
        <v>417</v>
      </c>
      <c r="E203" s="141">
        <v>180</v>
      </c>
      <c r="F203" s="1678"/>
      <c r="G203" s="142">
        <f>E203*F203</f>
        <v>0</v>
      </c>
    </row>
    <row r="204" spans="1:9" ht="16.5">
      <c r="A204" s="178"/>
      <c r="B204" s="523"/>
      <c r="C204" s="528" t="s">
        <v>646</v>
      </c>
      <c r="D204" s="140" t="s">
        <v>417</v>
      </c>
      <c r="E204" s="141">
        <v>75</v>
      </c>
      <c r="F204" s="1678"/>
      <c r="G204" s="142">
        <f t="shared" ref="G204:G218" si="3">E204*F204</f>
        <v>0</v>
      </c>
    </row>
    <row r="205" spans="1:9" ht="16.5">
      <c r="A205" s="178"/>
      <c r="B205" s="523"/>
      <c r="C205" s="528" t="s">
        <v>647</v>
      </c>
      <c r="D205" s="140" t="s">
        <v>417</v>
      </c>
      <c r="E205" s="141">
        <v>62</v>
      </c>
      <c r="F205" s="1678"/>
      <c r="G205" s="142">
        <f t="shared" si="3"/>
        <v>0</v>
      </c>
    </row>
    <row r="206" spans="1:9" ht="16.5">
      <c r="A206" s="178"/>
      <c r="B206" s="523"/>
      <c r="C206" s="528" t="s">
        <v>648</v>
      </c>
      <c r="D206" s="140" t="s">
        <v>417</v>
      </c>
      <c r="E206" s="141">
        <v>81</v>
      </c>
      <c r="F206" s="1678"/>
      <c r="G206" s="142">
        <f t="shared" si="3"/>
        <v>0</v>
      </c>
    </row>
    <row r="207" spans="1:9" ht="189.75">
      <c r="A207" s="178" t="s">
        <v>649</v>
      </c>
      <c r="B207" s="523" t="s">
        <v>650</v>
      </c>
      <c r="C207" s="136" t="s">
        <v>651</v>
      </c>
      <c r="D207" s="143"/>
      <c r="E207" s="198"/>
      <c r="F207" s="1679"/>
      <c r="G207" s="497"/>
    </row>
    <row r="208" spans="1:9" ht="16.5">
      <c r="A208" s="178"/>
      <c r="B208" s="523"/>
      <c r="C208" s="122"/>
      <c r="D208" s="140" t="s">
        <v>417</v>
      </c>
      <c r="E208" s="141">
        <v>85</v>
      </c>
      <c r="F208" s="1678"/>
      <c r="G208" s="142">
        <f t="shared" si="3"/>
        <v>0</v>
      </c>
    </row>
    <row r="209" spans="1:7" ht="130.5">
      <c r="A209" s="178" t="s">
        <v>652</v>
      </c>
      <c r="B209" s="535" t="s">
        <v>653</v>
      </c>
      <c r="C209" s="136" t="s">
        <v>654</v>
      </c>
      <c r="D209" s="137"/>
      <c r="E209" s="536"/>
      <c r="F209" s="1682"/>
      <c r="G209" s="497"/>
    </row>
    <row r="210" spans="1:7" ht="16.5">
      <c r="A210" s="178"/>
      <c r="B210" s="523"/>
      <c r="C210" s="122"/>
      <c r="D210" s="140" t="s">
        <v>417</v>
      </c>
      <c r="E210" s="141">
        <v>10</v>
      </c>
      <c r="F210" s="1678"/>
      <c r="G210" s="142">
        <f t="shared" si="3"/>
        <v>0</v>
      </c>
    </row>
    <row r="211" spans="1:7" ht="130.5">
      <c r="A211" s="178" t="s">
        <v>655</v>
      </c>
      <c r="B211" s="523" t="s">
        <v>656</v>
      </c>
      <c r="C211" s="136" t="s">
        <v>657</v>
      </c>
      <c r="D211" s="137"/>
      <c r="E211" s="536"/>
      <c r="F211" s="1682"/>
      <c r="G211" s="497"/>
    </row>
    <row r="212" spans="1:7" ht="16.5">
      <c r="A212" s="178"/>
      <c r="B212" s="523"/>
      <c r="C212" s="122"/>
      <c r="D212" s="140" t="s">
        <v>417</v>
      </c>
      <c r="E212" s="141">
        <v>68</v>
      </c>
      <c r="F212" s="1678"/>
      <c r="G212" s="142">
        <f t="shared" si="3"/>
        <v>0</v>
      </c>
    </row>
    <row r="213" spans="1:7" ht="234.75">
      <c r="A213" s="178" t="s">
        <v>658</v>
      </c>
      <c r="B213" s="523" t="s">
        <v>656</v>
      </c>
      <c r="C213" s="136" t="s">
        <v>659</v>
      </c>
      <c r="D213" s="137"/>
      <c r="E213" s="455"/>
      <c r="F213" s="1682"/>
      <c r="G213" s="497"/>
    </row>
    <row r="214" spans="1:7" ht="16.5">
      <c r="A214" s="178"/>
      <c r="B214" s="523"/>
      <c r="C214" s="528"/>
      <c r="D214" s="140" t="s">
        <v>417</v>
      </c>
      <c r="E214" s="141">
        <v>127</v>
      </c>
      <c r="F214" s="1678"/>
      <c r="G214" s="142">
        <f t="shared" si="3"/>
        <v>0</v>
      </c>
    </row>
    <row r="215" spans="1:7" ht="156" customHeight="1">
      <c r="A215" s="178" t="s">
        <v>660</v>
      </c>
      <c r="B215" s="523" t="s">
        <v>656</v>
      </c>
      <c r="C215" s="136" t="s">
        <v>661</v>
      </c>
      <c r="D215" s="143"/>
      <c r="E215" s="198"/>
      <c r="F215" s="1679"/>
      <c r="G215" s="497"/>
    </row>
    <row r="216" spans="1:7" ht="16.5">
      <c r="A216" s="178"/>
      <c r="B216" s="523"/>
      <c r="C216" s="122"/>
      <c r="D216" s="140" t="s">
        <v>417</v>
      </c>
      <c r="E216" s="141">
        <v>65</v>
      </c>
      <c r="F216" s="1678"/>
      <c r="G216" s="142">
        <f t="shared" si="3"/>
        <v>0</v>
      </c>
    </row>
    <row r="217" spans="1:7" ht="59.25">
      <c r="A217" s="120" t="s">
        <v>662</v>
      </c>
      <c r="B217" s="495"/>
      <c r="C217" s="136" t="s">
        <v>663</v>
      </c>
      <c r="D217" s="137"/>
      <c r="E217" s="455"/>
      <c r="F217" s="1682"/>
      <c r="G217" s="497"/>
    </row>
    <row r="218" spans="1:7" ht="16.5">
      <c r="A218" s="162"/>
      <c r="B218" s="162"/>
      <c r="C218" s="139"/>
      <c r="D218" s="140" t="s">
        <v>417</v>
      </c>
      <c r="E218" s="141">
        <v>320</v>
      </c>
      <c r="F218" s="1678"/>
      <c r="G218" s="142">
        <f t="shared" si="3"/>
        <v>0</v>
      </c>
    </row>
    <row r="219" spans="1:7" ht="14.25">
      <c r="A219" s="162"/>
      <c r="B219" s="162"/>
      <c r="C219" s="122"/>
      <c r="D219" s="537"/>
      <c r="E219" s="538"/>
      <c r="F219" s="1685"/>
      <c r="G219" s="540"/>
    </row>
    <row r="220" spans="1:7" ht="15">
      <c r="A220" s="483" t="s">
        <v>439</v>
      </c>
      <c r="B220" s="541"/>
      <c r="C220" s="484" t="s">
        <v>664</v>
      </c>
      <c r="D220" s="485"/>
      <c r="E220" s="485"/>
      <c r="F220" s="542"/>
      <c r="G220" s="511">
        <f>SUM(G203:G218)</f>
        <v>0</v>
      </c>
    </row>
    <row r="221" spans="1:7" ht="15">
      <c r="A221" s="512"/>
      <c r="B221" s="513"/>
      <c r="C221" s="513"/>
      <c r="D221" s="513"/>
      <c r="E221" s="514"/>
      <c r="F221" s="514"/>
      <c r="G221" s="515"/>
    </row>
    <row r="222" spans="1:7" ht="15">
      <c r="A222" s="483" t="s">
        <v>440</v>
      </c>
      <c r="B222" s="541"/>
      <c r="C222" s="484" t="s">
        <v>665</v>
      </c>
      <c r="D222" s="485"/>
      <c r="E222" s="485"/>
      <c r="F222" s="543"/>
      <c r="G222" s="486"/>
    </row>
    <row r="223" spans="1:7" ht="15">
      <c r="A223" s="512"/>
      <c r="B223" s="513"/>
      <c r="C223" s="513"/>
      <c r="D223" s="513"/>
      <c r="E223" s="514"/>
      <c r="F223" s="514"/>
      <c r="G223" s="515"/>
    </row>
    <row r="224" spans="1:7" ht="116.25">
      <c r="A224" s="178" t="s">
        <v>666</v>
      </c>
      <c r="B224" s="535" t="s">
        <v>667</v>
      </c>
      <c r="C224" s="136" t="s">
        <v>668</v>
      </c>
      <c r="D224" s="137"/>
      <c r="E224" s="455"/>
      <c r="F224" s="1682"/>
      <c r="G224" s="138"/>
    </row>
    <row r="225" spans="1:7" ht="16.5">
      <c r="A225" s="178"/>
      <c r="B225" s="523"/>
      <c r="C225" s="136"/>
      <c r="D225" s="140" t="s">
        <v>417</v>
      </c>
      <c r="E225" s="141">
        <v>3</v>
      </c>
      <c r="F225" s="1678"/>
      <c r="G225" s="142">
        <f>E225*F225</f>
        <v>0</v>
      </c>
    </row>
    <row r="226" spans="1:7" ht="163.5" customHeight="1">
      <c r="A226" s="178" t="s">
        <v>669</v>
      </c>
      <c r="B226" s="535" t="s">
        <v>670</v>
      </c>
      <c r="C226" s="136" t="s">
        <v>671</v>
      </c>
      <c r="D226" s="137"/>
      <c r="E226" s="455"/>
      <c r="F226" s="1682"/>
      <c r="G226" s="497"/>
    </row>
    <row r="227" spans="1:7" ht="16.5">
      <c r="A227" s="178"/>
      <c r="B227" s="523"/>
      <c r="C227" s="528" t="s">
        <v>645</v>
      </c>
      <c r="D227" s="140" t="s">
        <v>417</v>
      </c>
      <c r="E227" s="141">
        <v>53</v>
      </c>
      <c r="F227" s="1678"/>
      <c r="G227" s="142">
        <f t="shared" ref="G227:G238" si="4">E227*F227</f>
        <v>0</v>
      </c>
    </row>
    <row r="228" spans="1:7" ht="16.5">
      <c r="A228" s="178"/>
      <c r="B228" s="523"/>
      <c r="C228" s="528" t="s">
        <v>646</v>
      </c>
      <c r="D228" s="140" t="s">
        <v>417</v>
      </c>
      <c r="E228" s="141">
        <v>45</v>
      </c>
      <c r="F228" s="1678"/>
      <c r="G228" s="142">
        <f t="shared" si="4"/>
        <v>0</v>
      </c>
    </row>
    <row r="229" spans="1:7" ht="16.5">
      <c r="A229" s="178"/>
      <c r="B229" s="523"/>
      <c r="C229" s="528" t="s">
        <v>647</v>
      </c>
      <c r="D229" s="140" t="s">
        <v>417</v>
      </c>
      <c r="E229" s="141">
        <v>36</v>
      </c>
      <c r="F229" s="1678"/>
      <c r="G229" s="142">
        <f t="shared" si="4"/>
        <v>0</v>
      </c>
    </row>
    <row r="230" spans="1:7" ht="16.5">
      <c r="A230" s="178"/>
      <c r="B230" s="523"/>
      <c r="C230" s="528" t="s">
        <v>648</v>
      </c>
      <c r="D230" s="140" t="s">
        <v>417</v>
      </c>
      <c r="E230" s="141">
        <v>54</v>
      </c>
      <c r="F230" s="1678"/>
      <c r="G230" s="142">
        <f t="shared" si="4"/>
        <v>0</v>
      </c>
    </row>
    <row r="231" spans="1:7" ht="144.75">
      <c r="A231" s="178" t="s">
        <v>672</v>
      </c>
      <c r="B231" s="523"/>
      <c r="C231" s="136" t="s">
        <v>673</v>
      </c>
      <c r="D231" s="143"/>
      <c r="E231" s="198"/>
      <c r="F231" s="1679"/>
      <c r="G231" s="497"/>
    </row>
    <row r="232" spans="1:7" ht="16.5">
      <c r="A232" s="178"/>
      <c r="B232" s="523"/>
      <c r="C232" s="122"/>
      <c r="D232" s="140" t="s">
        <v>417</v>
      </c>
      <c r="E232" s="141">
        <v>10</v>
      </c>
      <c r="F232" s="1678"/>
      <c r="G232" s="142">
        <f t="shared" si="4"/>
        <v>0</v>
      </c>
    </row>
    <row r="233" spans="1:7" ht="132.75" customHeight="1">
      <c r="A233" s="178" t="s">
        <v>674</v>
      </c>
      <c r="B233" s="535" t="s">
        <v>667</v>
      </c>
      <c r="C233" s="136" t="s">
        <v>675</v>
      </c>
      <c r="D233" s="137"/>
      <c r="E233" s="455"/>
      <c r="F233" s="1682"/>
      <c r="G233" s="497"/>
    </row>
    <row r="234" spans="1:7" ht="16.5">
      <c r="A234" s="178"/>
      <c r="B234" s="523"/>
      <c r="C234" s="506" t="s">
        <v>676</v>
      </c>
      <c r="D234" s="140" t="s">
        <v>417</v>
      </c>
      <c r="E234" s="141">
        <v>7.5</v>
      </c>
      <c r="F234" s="1678"/>
      <c r="G234" s="142">
        <f t="shared" si="4"/>
        <v>0</v>
      </c>
    </row>
    <row r="235" spans="1:7" ht="16.5">
      <c r="A235" s="178"/>
      <c r="B235" s="523"/>
      <c r="C235" s="506" t="s">
        <v>677</v>
      </c>
      <c r="D235" s="140" t="s">
        <v>533</v>
      </c>
      <c r="E235" s="141">
        <v>10.5</v>
      </c>
      <c r="F235" s="1678"/>
      <c r="G235" s="142">
        <f t="shared" si="4"/>
        <v>0</v>
      </c>
    </row>
    <row r="236" spans="1:7" ht="15">
      <c r="A236" s="178"/>
      <c r="B236" s="523"/>
      <c r="C236" s="506" t="s">
        <v>678</v>
      </c>
      <c r="D236" s="140" t="s">
        <v>216</v>
      </c>
      <c r="E236" s="141">
        <v>950</v>
      </c>
      <c r="F236" s="1678"/>
      <c r="G236" s="142">
        <f t="shared" si="4"/>
        <v>0</v>
      </c>
    </row>
    <row r="237" spans="1:7" ht="177.75" customHeight="1">
      <c r="A237" s="178" t="s">
        <v>679</v>
      </c>
      <c r="B237" s="523"/>
      <c r="C237" s="136" t="s">
        <v>680</v>
      </c>
      <c r="D237" s="137"/>
      <c r="E237" s="455"/>
      <c r="F237" s="1682"/>
      <c r="G237" s="497"/>
    </row>
    <row r="238" spans="1:7" ht="15">
      <c r="A238" s="178"/>
      <c r="B238" s="523"/>
      <c r="C238" s="139"/>
      <c r="D238" s="140" t="s">
        <v>106</v>
      </c>
      <c r="E238" s="503">
        <v>19</v>
      </c>
      <c r="F238" s="1678"/>
      <c r="G238" s="142">
        <f t="shared" si="4"/>
        <v>0</v>
      </c>
    </row>
    <row r="239" spans="1:7" ht="142.5">
      <c r="A239" s="178" t="s">
        <v>681</v>
      </c>
      <c r="B239" s="523"/>
      <c r="C239" s="136" t="s">
        <v>682</v>
      </c>
      <c r="D239" s="137"/>
      <c r="E239" s="455"/>
      <c r="F239" s="1682"/>
      <c r="G239" s="497"/>
    </row>
    <row r="240" spans="1:7" ht="16.5">
      <c r="A240" s="178"/>
      <c r="B240" s="523"/>
      <c r="C240" s="139"/>
      <c r="D240" s="140" t="s">
        <v>417</v>
      </c>
      <c r="E240" s="141">
        <v>10</v>
      </c>
      <c r="F240" s="1678"/>
      <c r="G240" s="142">
        <f>E240*F240</f>
        <v>0</v>
      </c>
    </row>
    <row r="241" spans="1:7" ht="14.25">
      <c r="A241" s="162"/>
      <c r="B241" s="162"/>
      <c r="C241" s="139"/>
      <c r="D241" s="199"/>
      <c r="E241" s="544"/>
      <c r="F241" s="1686"/>
      <c r="G241" s="200"/>
    </row>
    <row r="242" spans="1:7" ht="15">
      <c r="A242" s="483" t="s">
        <v>440</v>
      </c>
      <c r="B242" s="484"/>
      <c r="C242" s="484" t="s">
        <v>683</v>
      </c>
      <c r="D242" s="509"/>
      <c r="E242" s="509"/>
      <c r="F242" s="510"/>
      <c r="G242" s="511">
        <f>SUM(G225:G240)</f>
        <v>0</v>
      </c>
    </row>
    <row r="243" spans="1:7" ht="14.25">
      <c r="A243" s="162"/>
      <c r="B243" s="162"/>
      <c r="C243" s="139"/>
      <c r="D243" s="537"/>
      <c r="E243" s="539"/>
      <c r="F243" s="540"/>
      <c r="G243" s="540"/>
    </row>
    <row r="244" spans="1:7" ht="15">
      <c r="A244" s="483" t="s">
        <v>441</v>
      </c>
      <c r="B244" s="484"/>
      <c r="C244" s="509" t="s">
        <v>684</v>
      </c>
      <c r="D244" s="509"/>
      <c r="E244" s="509"/>
      <c r="F244" s="509"/>
      <c r="G244" s="486"/>
    </row>
    <row r="245" spans="1:7" ht="14.25">
      <c r="A245" s="162"/>
      <c r="B245" s="162"/>
      <c r="C245" s="139"/>
      <c r="D245" s="143"/>
      <c r="E245" s="198"/>
      <c r="F245" s="144"/>
      <c r="G245" s="144"/>
    </row>
    <row r="246" spans="1:7" ht="171">
      <c r="A246" s="178" t="s">
        <v>685</v>
      </c>
      <c r="B246" s="523"/>
      <c r="C246" s="136" t="s">
        <v>686</v>
      </c>
      <c r="D246" s="137"/>
      <c r="E246" s="455"/>
      <c r="F246" s="1654"/>
      <c r="G246" s="138"/>
    </row>
    <row r="247" spans="1:7" ht="15">
      <c r="A247" s="178"/>
      <c r="B247" s="523"/>
      <c r="C247" s="139" t="s">
        <v>687</v>
      </c>
      <c r="D247" s="140" t="s">
        <v>174</v>
      </c>
      <c r="E247" s="141">
        <v>145</v>
      </c>
      <c r="F247" s="1678"/>
      <c r="G247" s="142">
        <f>E247*F247</f>
        <v>0</v>
      </c>
    </row>
    <row r="248" spans="1:7" ht="15">
      <c r="A248" s="178"/>
      <c r="B248" s="523"/>
      <c r="C248" s="139" t="s">
        <v>688</v>
      </c>
      <c r="D248" s="140" t="s">
        <v>174</v>
      </c>
      <c r="E248" s="141">
        <v>117</v>
      </c>
      <c r="F248" s="1678"/>
      <c r="G248" s="142">
        <f>E248*F248</f>
        <v>0</v>
      </c>
    </row>
    <row r="249" spans="1:7" ht="15">
      <c r="A249" s="178"/>
      <c r="B249" s="523"/>
      <c r="C249" s="139" t="s">
        <v>689</v>
      </c>
      <c r="D249" s="140" t="s">
        <v>174</v>
      </c>
      <c r="E249" s="141">
        <v>56</v>
      </c>
      <c r="F249" s="1678"/>
      <c r="G249" s="142">
        <f>E249*F249</f>
        <v>0</v>
      </c>
    </row>
    <row r="250" spans="1:7" ht="15">
      <c r="A250" s="178"/>
      <c r="B250" s="523"/>
      <c r="C250" s="139" t="s">
        <v>690</v>
      </c>
      <c r="D250" s="140" t="s">
        <v>174</v>
      </c>
      <c r="E250" s="141">
        <v>70</v>
      </c>
      <c r="F250" s="1678"/>
      <c r="G250" s="142">
        <f>E250*F250</f>
        <v>0</v>
      </c>
    </row>
    <row r="251" spans="1:7" ht="115.5" customHeight="1">
      <c r="A251" s="178" t="s">
        <v>691</v>
      </c>
      <c r="B251" s="523" t="s">
        <v>692</v>
      </c>
      <c r="C251" s="136" t="s">
        <v>693</v>
      </c>
      <c r="D251" s="137"/>
      <c r="E251" s="455"/>
      <c r="F251" s="1682"/>
      <c r="G251" s="138"/>
    </row>
    <row r="252" spans="1:7" ht="15">
      <c r="A252" s="178"/>
      <c r="B252" s="523"/>
      <c r="C252" s="139" t="s">
        <v>687</v>
      </c>
      <c r="D252" s="140" t="s">
        <v>174</v>
      </c>
      <c r="E252" s="141">
        <v>145</v>
      </c>
      <c r="F252" s="1678"/>
      <c r="G252" s="142">
        <f>E252*F252</f>
        <v>0</v>
      </c>
    </row>
    <row r="253" spans="1:7" ht="15">
      <c r="A253" s="178"/>
      <c r="B253" s="523"/>
      <c r="C253" s="139" t="s">
        <v>688</v>
      </c>
      <c r="D253" s="140" t="s">
        <v>174</v>
      </c>
      <c r="E253" s="141">
        <v>117</v>
      </c>
      <c r="F253" s="1678"/>
      <c r="G253" s="142">
        <f>E253*F253</f>
        <v>0</v>
      </c>
    </row>
    <row r="254" spans="1:7" ht="15">
      <c r="A254" s="178"/>
      <c r="B254" s="523"/>
      <c r="C254" s="139" t="s">
        <v>689</v>
      </c>
      <c r="D254" s="140" t="s">
        <v>174</v>
      </c>
      <c r="E254" s="141">
        <v>56</v>
      </c>
      <c r="F254" s="1678"/>
      <c r="G254" s="142">
        <f>E254*F254</f>
        <v>0</v>
      </c>
    </row>
    <row r="255" spans="1:7" ht="15">
      <c r="A255" s="178"/>
      <c r="B255" s="523"/>
      <c r="C255" s="139" t="s">
        <v>690</v>
      </c>
      <c r="D255" s="140" t="s">
        <v>174</v>
      </c>
      <c r="E255" s="141">
        <v>70</v>
      </c>
      <c r="F255" s="1678"/>
      <c r="G255" s="142">
        <f>E255*F255</f>
        <v>0</v>
      </c>
    </row>
    <row r="256" spans="1:7" ht="299.25">
      <c r="A256" s="178" t="s">
        <v>694</v>
      </c>
      <c r="B256" s="523"/>
      <c r="C256" s="136" t="s">
        <v>695</v>
      </c>
      <c r="D256" s="137"/>
      <c r="E256" s="455"/>
      <c r="F256" s="1682"/>
      <c r="G256" s="138"/>
    </row>
    <row r="257" spans="1:9" ht="18.75">
      <c r="A257" s="178"/>
      <c r="B257" s="523"/>
      <c r="C257" s="139" t="s">
        <v>696</v>
      </c>
      <c r="D257" s="140" t="s">
        <v>106</v>
      </c>
      <c r="E257" s="141">
        <v>2</v>
      </c>
      <c r="F257" s="1678"/>
      <c r="G257" s="142">
        <f>E257*F257</f>
        <v>0</v>
      </c>
      <c r="I257" s="1063"/>
    </row>
    <row r="258" spans="1:9" ht="18.75">
      <c r="A258" s="162"/>
      <c r="B258" s="162"/>
      <c r="C258" s="139" t="s">
        <v>697</v>
      </c>
      <c r="D258" s="140" t="s">
        <v>106</v>
      </c>
      <c r="E258" s="141">
        <v>16</v>
      </c>
      <c r="F258" s="1678"/>
      <c r="G258" s="142">
        <f>E258*F258</f>
        <v>0</v>
      </c>
      <c r="I258" s="1063"/>
    </row>
    <row r="259" spans="1:9" ht="18.75">
      <c r="A259" s="162"/>
      <c r="B259" s="162"/>
      <c r="C259" s="139" t="s">
        <v>1352</v>
      </c>
      <c r="D259" s="140" t="s">
        <v>106</v>
      </c>
      <c r="E259" s="141">
        <v>1</v>
      </c>
      <c r="F259" s="1678"/>
      <c r="G259" s="142">
        <f>E259*F259</f>
        <v>0</v>
      </c>
      <c r="I259" s="1063"/>
    </row>
    <row r="260" spans="1:9" ht="128.25">
      <c r="A260" s="178" t="s">
        <v>698</v>
      </c>
      <c r="B260" s="523"/>
      <c r="C260" s="136" t="s">
        <v>699</v>
      </c>
      <c r="D260" s="137"/>
      <c r="E260" s="455"/>
      <c r="F260" s="1682"/>
      <c r="G260" s="138"/>
    </row>
    <row r="261" spans="1:9" ht="18.75">
      <c r="A261" s="178"/>
      <c r="B261" s="523"/>
      <c r="C261" s="139" t="s">
        <v>696</v>
      </c>
      <c r="D261" s="140" t="s">
        <v>106</v>
      </c>
      <c r="E261" s="141">
        <v>2</v>
      </c>
      <c r="F261" s="1678"/>
      <c r="G261" s="142">
        <f>E261*F261</f>
        <v>0</v>
      </c>
      <c r="I261" s="1063"/>
    </row>
    <row r="262" spans="1:9" ht="18.75">
      <c r="A262" s="162"/>
      <c r="B262" s="162"/>
      <c r="C262" s="139" t="s">
        <v>697</v>
      </c>
      <c r="D262" s="140" t="s">
        <v>106</v>
      </c>
      <c r="E262" s="141">
        <v>16</v>
      </c>
      <c r="F262" s="1678"/>
      <c r="G262" s="142">
        <f>E262*F262</f>
        <v>0</v>
      </c>
      <c r="I262" s="1063"/>
    </row>
    <row r="263" spans="1:9" ht="18.75">
      <c r="A263" s="162"/>
      <c r="B263" s="162"/>
      <c r="C263" s="139" t="s">
        <v>1352</v>
      </c>
      <c r="D263" s="140" t="s">
        <v>106</v>
      </c>
      <c r="E263" s="141">
        <v>1</v>
      </c>
      <c r="F263" s="1678"/>
      <c r="G263" s="142">
        <f>E263*F263</f>
        <v>0</v>
      </c>
      <c r="I263" s="1063"/>
    </row>
    <row r="264" spans="1:9" ht="287.25">
      <c r="A264" s="178" t="s">
        <v>700</v>
      </c>
      <c r="B264" s="523"/>
      <c r="C264" s="136" t="s">
        <v>701</v>
      </c>
      <c r="D264" s="137"/>
      <c r="E264" s="455"/>
      <c r="F264" s="1687"/>
      <c r="G264" s="138"/>
    </row>
    <row r="265" spans="1:9" ht="14.25">
      <c r="A265" s="162"/>
      <c r="B265" s="162"/>
      <c r="C265" s="136"/>
      <c r="D265" s="140" t="s">
        <v>174</v>
      </c>
      <c r="E265" s="141">
        <v>340</v>
      </c>
      <c r="F265" s="1678"/>
      <c r="G265" s="142">
        <f>E265*F265</f>
        <v>0</v>
      </c>
    </row>
    <row r="266" spans="1:9" ht="288">
      <c r="A266" s="178" t="s">
        <v>702</v>
      </c>
      <c r="B266" s="523"/>
      <c r="C266" s="136" t="s">
        <v>703</v>
      </c>
      <c r="D266" s="137"/>
      <c r="E266" s="455"/>
      <c r="F266" s="1687"/>
      <c r="G266" s="138"/>
    </row>
    <row r="267" spans="1:9" ht="14.25">
      <c r="A267" s="162"/>
      <c r="B267" s="162"/>
      <c r="C267" s="136"/>
      <c r="D267" s="140" t="s">
        <v>174</v>
      </c>
      <c r="E267" s="141">
        <v>120</v>
      </c>
      <c r="F267" s="1678"/>
      <c r="G267" s="142">
        <f>E267*F267</f>
        <v>0</v>
      </c>
    </row>
    <row r="268" spans="1:9" ht="229.5">
      <c r="A268" s="178" t="s">
        <v>704</v>
      </c>
      <c r="B268" s="523"/>
      <c r="C268" s="545" t="s">
        <v>705</v>
      </c>
      <c r="D268" s="137"/>
      <c r="E268" s="455"/>
      <c r="F268" s="1688"/>
      <c r="G268" s="138"/>
    </row>
    <row r="269" spans="1:9" ht="14.25">
      <c r="A269" s="162"/>
      <c r="B269" s="162"/>
      <c r="C269" s="136"/>
      <c r="D269" s="140" t="s">
        <v>106</v>
      </c>
      <c r="E269" s="503">
        <v>8</v>
      </c>
      <c r="F269" s="1678"/>
      <c r="G269" s="142">
        <f>E269*F269</f>
        <v>0</v>
      </c>
    </row>
    <row r="270" spans="1:9" ht="231">
      <c r="A270" s="178" t="s">
        <v>706</v>
      </c>
      <c r="B270" s="523"/>
      <c r="C270" s="545" t="s">
        <v>707</v>
      </c>
      <c r="D270" s="137"/>
      <c r="E270" s="455"/>
      <c r="F270" s="1687"/>
      <c r="G270" s="138"/>
    </row>
    <row r="271" spans="1:9" ht="14.25">
      <c r="A271" s="162"/>
      <c r="B271" s="162"/>
      <c r="C271" s="136"/>
      <c r="D271" s="140" t="s">
        <v>174</v>
      </c>
      <c r="E271" s="141">
        <v>20</v>
      </c>
      <c r="F271" s="1678"/>
      <c r="G271" s="142">
        <f>E271*F271</f>
        <v>0</v>
      </c>
    </row>
    <row r="272" spans="1:9" ht="231">
      <c r="A272" s="178" t="s">
        <v>708</v>
      </c>
      <c r="B272" s="523"/>
      <c r="C272" s="545" t="s">
        <v>709</v>
      </c>
      <c r="D272" s="137"/>
      <c r="E272" s="455"/>
      <c r="F272" s="1687"/>
      <c r="G272" s="138"/>
    </row>
    <row r="273" spans="1:7" ht="14.25">
      <c r="A273" s="162"/>
      <c r="B273" s="162"/>
      <c r="C273" s="136"/>
      <c r="D273" s="140" t="s">
        <v>174</v>
      </c>
      <c r="E273" s="141">
        <v>120</v>
      </c>
      <c r="F273" s="1678"/>
      <c r="G273" s="142">
        <f>E273*F273</f>
        <v>0</v>
      </c>
    </row>
    <row r="274" spans="1:7" ht="257.25">
      <c r="A274" s="178" t="s">
        <v>710</v>
      </c>
      <c r="B274" s="523"/>
      <c r="C274" s="136" t="s">
        <v>711</v>
      </c>
      <c r="D274" s="137"/>
      <c r="E274" s="455"/>
      <c r="F274" s="1688"/>
      <c r="G274" s="138"/>
    </row>
    <row r="275" spans="1:7" ht="14.25">
      <c r="A275" s="162"/>
      <c r="B275" s="162"/>
      <c r="C275" s="136"/>
      <c r="D275" s="140" t="s">
        <v>106</v>
      </c>
      <c r="E275" s="503">
        <v>13</v>
      </c>
      <c r="F275" s="1678"/>
      <c r="G275" s="142">
        <f>E275*F275</f>
        <v>0</v>
      </c>
    </row>
    <row r="276" spans="1:7" ht="202.5" customHeight="1">
      <c r="A276" s="178" t="s">
        <v>712</v>
      </c>
      <c r="B276" s="523"/>
      <c r="C276" s="136" t="s">
        <v>713</v>
      </c>
      <c r="D276" s="137"/>
      <c r="E276" s="455"/>
      <c r="F276" s="1682"/>
      <c r="G276" s="138"/>
    </row>
    <row r="277" spans="1:7" ht="15">
      <c r="A277" s="178"/>
      <c r="B277" s="523"/>
      <c r="C277" s="139"/>
      <c r="D277" s="140" t="s">
        <v>106</v>
      </c>
      <c r="E277" s="503">
        <v>19</v>
      </c>
      <c r="F277" s="1678"/>
      <c r="G277" s="142">
        <f>E277*F277</f>
        <v>0</v>
      </c>
    </row>
    <row r="278" spans="1:7" ht="85.5">
      <c r="A278" s="178" t="s">
        <v>714</v>
      </c>
      <c r="B278" s="535"/>
      <c r="C278" s="136" t="s">
        <v>715</v>
      </c>
      <c r="D278" s="137"/>
      <c r="E278" s="455"/>
      <c r="F278" s="1682"/>
      <c r="G278" s="138"/>
    </row>
    <row r="279" spans="1:7" ht="15">
      <c r="A279" s="178"/>
      <c r="B279" s="523"/>
      <c r="C279" s="524" t="s">
        <v>716</v>
      </c>
      <c r="D279" s="140" t="s">
        <v>106</v>
      </c>
      <c r="E279" s="503">
        <v>5</v>
      </c>
      <c r="F279" s="1678"/>
      <c r="G279" s="142">
        <f>E279*F279</f>
        <v>0</v>
      </c>
    </row>
    <row r="280" spans="1:7" ht="15">
      <c r="A280" s="178"/>
      <c r="B280" s="523"/>
      <c r="C280" s="524" t="s">
        <v>717</v>
      </c>
      <c r="D280" s="140" t="s">
        <v>106</v>
      </c>
      <c r="E280" s="503">
        <v>6</v>
      </c>
      <c r="F280" s="1678"/>
      <c r="G280" s="142">
        <f>E280*F280</f>
        <v>0</v>
      </c>
    </row>
    <row r="281" spans="1:7" ht="15">
      <c r="A281" s="178"/>
      <c r="B281" s="523"/>
      <c r="C281" s="524" t="s">
        <v>718</v>
      </c>
      <c r="D281" s="140" t="s">
        <v>106</v>
      </c>
      <c r="E281" s="503">
        <v>8</v>
      </c>
      <c r="F281" s="1678"/>
      <c r="G281" s="142">
        <f>E281*F281</f>
        <v>0</v>
      </c>
    </row>
    <row r="282" spans="1:7" ht="71.25">
      <c r="A282" s="178" t="s">
        <v>719</v>
      </c>
      <c r="B282" s="535" t="s">
        <v>720</v>
      </c>
      <c r="C282" s="136" t="s">
        <v>721</v>
      </c>
      <c r="D282" s="137"/>
      <c r="E282" s="455"/>
      <c r="F282" s="1682"/>
      <c r="G282" s="138"/>
    </row>
    <row r="283" spans="1:7" ht="15">
      <c r="A283" s="178"/>
      <c r="B283" s="523"/>
      <c r="C283" s="524" t="s">
        <v>716</v>
      </c>
      <c r="D283" s="140" t="s">
        <v>106</v>
      </c>
      <c r="E283" s="503">
        <v>5</v>
      </c>
      <c r="F283" s="1678"/>
      <c r="G283" s="142">
        <f>E283*F283</f>
        <v>0</v>
      </c>
    </row>
    <row r="284" spans="1:7" ht="15">
      <c r="A284" s="178"/>
      <c r="B284" s="523"/>
      <c r="C284" s="524" t="s">
        <v>717</v>
      </c>
      <c r="D284" s="140" t="s">
        <v>106</v>
      </c>
      <c r="E284" s="503">
        <v>6</v>
      </c>
      <c r="F284" s="1678"/>
      <c r="G284" s="142">
        <f>E284*F284</f>
        <v>0</v>
      </c>
    </row>
    <row r="285" spans="1:7" ht="15">
      <c r="A285" s="178"/>
      <c r="B285" s="523"/>
      <c r="C285" s="524" t="s">
        <v>718</v>
      </c>
      <c r="D285" s="140" t="s">
        <v>106</v>
      </c>
      <c r="E285" s="503">
        <v>8</v>
      </c>
      <c r="F285" s="1678"/>
      <c r="G285" s="142">
        <f>E285*F285</f>
        <v>0</v>
      </c>
    </row>
    <row r="286" spans="1:7" ht="264" customHeight="1">
      <c r="A286" s="178" t="s">
        <v>722</v>
      </c>
      <c r="B286" s="523"/>
      <c r="C286" s="136" t="s">
        <v>723</v>
      </c>
      <c r="D286" s="137"/>
      <c r="E286" s="455"/>
      <c r="F286" s="1682"/>
      <c r="G286" s="138"/>
    </row>
    <row r="287" spans="1:7" ht="15">
      <c r="A287" s="178"/>
      <c r="B287" s="523"/>
      <c r="C287" s="139"/>
      <c r="D287" s="140" t="s">
        <v>106</v>
      </c>
      <c r="E287" s="503">
        <v>1</v>
      </c>
      <c r="F287" s="1678"/>
      <c r="G287" s="142">
        <f>E287*F287</f>
        <v>0</v>
      </c>
    </row>
    <row r="288" spans="1:7" ht="270.75">
      <c r="A288" s="178" t="s">
        <v>724</v>
      </c>
      <c r="B288" s="523"/>
      <c r="C288" s="136" t="s">
        <v>725</v>
      </c>
      <c r="D288" s="137"/>
      <c r="E288" s="455"/>
      <c r="F288" s="1682"/>
      <c r="G288" s="138"/>
    </row>
    <row r="289" spans="1:7" ht="15">
      <c r="A289" s="178"/>
      <c r="B289" s="523"/>
      <c r="C289" s="139"/>
      <c r="D289" s="140" t="s">
        <v>106</v>
      </c>
      <c r="E289" s="503">
        <v>1</v>
      </c>
      <c r="F289" s="1678"/>
      <c r="G289" s="142">
        <f>E289*F289</f>
        <v>0</v>
      </c>
    </row>
    <row r="290" spans="1:7" ht="14.25">
      <c r="A290" s="162"/>
      <c r="B290" s="162"/>
      <c r="C290" s="139"/>
      <c r="D290" s="143"/>
      <c r="E290" s="198"/>
      <c r="F290" s="1655"/>
      <c r="G290" s="144"/>
    </row>
    <row r="291" spans="1:7" ht="15">
      <c r="A291" s="483" t="s">
        <v>441</v>
      </c>
      <c r="B291" s="1853" t="s">
        <v>726</v>
      </c>
      <c r="C291" s="1857"/>
      <c r="D291" s="1857"/>
      <c r="E291" s="1857"/>
      <c r="F291" s="1858"/>
      <c r="G291" s="511">
        <f>SUM(G247:G289)</f>
        <v>0</v>
      </c>
    </row>
    <row r="292" spans="1:7" ht="15">
      <c r="A292" s="512"/>
      <c r="B292" s="516"/>
      <c r="C292" s="516"/>
      <c r="D292" s="516"/>
      <c r="E292" s="517"/>
      <c r="F292" s="516"/>
      <c r="G292" s="515"/>
    </row>
    <row r="293" spans="1:7" ht="15">
      <c r="A293" s="483" t="s">
        <v>442</v>
      </c>
      <c r="B293" s="1853" t="s">
        <v>727</v>
      </c>
      <c r="C293" s="1857"/>
      <c r="D293" s="1857"/>
      <c r="E293" s="1857"/>
      <c r="F293" s="1857"/>
      <c r="G293" s="486"/>
    </row>
    <row r="294" spans="1:7" ht="14.25">
      <c r="A294" s="162"/>
      <c r="B294" s="162"/>
      <c r="C294" s="139"/>
      <c r="D294" s="143"/>
      <c r="E294" s="198"/>
      <c r="F294" s="144"/>
      <c r="G294" s="144"/>
    </row>
    <row r="295" spans="1:7" ht="213.75">
      <c r="A295" s="120" t="s">
        <v>728</v>
      </c>
      <c r="B295" s="162"/>
      <c r="C295" s="136" t="s">
        <v>729</v>
      </c>
      <c r="D295" s="143"/>
      <c r="E295" s="198"/>
      <c r="F295" s="1655"/>
      <c r="G295" s="144"/>
    </row>
    <row r="296" spans="1:7" ht="171">
      <c r="A296" s="162"/>
      <c r="B296" s="162"/>
      <c r="C296" s="139" t="s">
        <v>730</v>
      </c>
      <c r="D296" s="143"/>
      <c r="E296" s="198"/>
      <c r="F296" s="1655"/>
      <c r="G296" s="144"/>
    </row>
    <row r="297" spans="1:7" ht="14.25">
      <c r="A297" s="162"/>
      <c r="B297" s="162"/>
      <c r="C297" s="139"/>
      <c r="D297" s="140" t="s">
        <v>260</v>
      </c>
      <c r="E297" s="503">
        <v>1</v>
      </c>
      <c r="F297" s="1678"/>
      <c r="G297" s="142">
        <f>E297*F297</f>
        <v>0</v>
      </c>
    </row>
    <row r="298" spans="1:7" ht="171">
      <c r="A298" s="120" t="s">
        <v>731</v>
      </c>
      <c r="B298" s="495" t="s">
        <v>692</v>
      </c>
      <c r="C298" s="136" t="s">
        <v>732</v>
      </c>
      <c r="D298" s="137"/>
      <c r="E298" s="455"/>
      <c r="F298" s="1682"/>
      <c r="G298" s="138"/>
    </row>
    <row r="299" spans="1:7" ht="15">
      <c r="A299" s="120"/>
      <c r="B299" s="495"/>
      <c r="C299" s="139" t="s">
        <v>687</v>
      </c>
      <c r="D299" s="140" t="s">
        <v>174</v>
      </c>
      <c r="E299" s="141">
        <v>145</v>
      </c>
      <c r="F299" s="1678"/>
      <c r="G299" s="142">
        <f>E299*F299</f>
        <v>0</v>
      </c>
    </row>
    <row r="300" spans="1:7" ht="15">
      <c r="A300" s="120"/>
      <c r="B300" s="495"/>
      <c r="C300" s="139" t="s">
        <v>688</v>
      </c>
      <c r="D300" s="140" t="s">
        <v>174</v>
      </c>
      <c r="E300" s="141">
        <v>117</v>
      </c>
      <c r="F300" s="1678"/>
      <c r="G300" s="142">
        <f>E300*F300</f>
        <v>0</v>
      </c>
    </row>
    <row r="301" spans="1:7" ht="15">
      <c r="A301" s="120"/>
      <c r="B301" s="495"/>
      <c r="C301" s="139" t="s">
        <v>689</v>
      </c>
      <c r="D301" s="140" t="s">
        <v>174</v>
      </c>
      <c r="E301" s="141">
        <v>56</v>
      </c>
      <c r="F301" s="1678"/>
      <c r="G301" s="142">
        <f>E301*F301</f>
        <v>0</v>
      </c>
    </row>
    <row r="302" spans="1:7" ht="15">
      <c r="A302" s="120"/>
      <c r="B302" s="495"/>
      <c r="C302" s="139" t="s">
        <v>690</v>
      </c>
      <c r="D302" s="140" t="s">
        <v>174</v>
      </c>
      <c r="E302" s="141">
        <v>70</v>
      </c>
      <c r="F302" s="1678"/>
      <c r="G302" s="142">
        <f>E302*F302</f>
        <v>0</v>
      </c>
    </row>
    <row r="303" spans="1:7" ht="161.25" customHeight="1">
      <c r="A303" s="120" t="s">
        <v>733</v>
      </c>
      <c r="B303" s="495"/>
      <c r="C303" s="136" t="s">
        <v>734</v>
      </c>
      <c r="D303" s="137"/>
      <c r="E303" s="455"/>
      <c r="F303" s="1682"/>
      <c r="G303" s="138"/>
    </row>
    <row r="304" spans="1:7" ht="15">
      <c r="A304" s="120"/>
      <c r="B304" s="495"/>
      <c r="C304" s="139"/>
      <c r="D304" s="140" t="s">
        <v>106</v>
      </c>
      <c r="E304" s="503">
        <v>1</v>
      </c>
      <c r="F304" s="1678"/>
      <c r="G304" s="142">
        <f>E304*F304</f>
        <v>0</v>
      </c>
    </row>
    <row r="305" spans="1:7" ht="135" customHeight="1">
      <c r="A305" s="120" t="s">
        <v>735</v>
      </c>
      <c r="B305" s="495"/>
      <c r="C305" s="136" t="s">
        <v>736</v>
      </c>
      <c r="D305" s="137"/>
      <c r="E305" s="455"/>
      <c r="F305" s="1682"/>
      <c r="G305" s="138"/>
    </row>
    <row r="306" spans="1:7" ht="15">
      <c r="A306" s="120"/>
      <c r="B306" s="495"/>
      <c r="C306" s="139"/>
      <c r="D306" s="140" t="s">
        <v>106</v>
      </c>
      <c r="E306" s="503">
        <v>2</v>
      </c>
      <c r="F306" s="1678"/>
      <c r="G306" s="142">
        <f>E306*F306</f>
        <v>0</v>
      </c>
    </row>
    <row r="307" spans="1:7" ht="14.25">
      <c r="A307" s="162"/>
      <c r="B307" s="162"/>
      <c r="C307" s="136"/>
      <c r="D307" s="199"/>
      <c r="E307" s="544"/>
      <c r="F307" s="1686"/>
      <c r="G307" s="200"/>
    </row>
    <row r="308" spans="1:7" ht="15">
      <c r="A308" s="483" t="s">
        <v>442</v>
      </c>
      <c r="B308" s="1853" t="s">
        <v>737</v>
      </c>
      <c r="C308" s="1857"/>
      <c r="D308" s="1857"/>
      <c r="E308" s="1857"/>
      <c r="F308" s="1858"/>
      <c r="G308" s="511">
        <f>SUM(G297:G306)</f>
        <v>0</v>
      </c>
    </row>
    <row r="309" spans="1:7" ht="14.25">
      <c r="A309" s="162"/>
      <c r="B309" s="162"/>
      <c r="C309" s="139"/>
      <c r="D309" s="143"/>
      <c r="E309" s="198"/>
      <c r="F309" s="144"/>
      <c r="G309" s="144"/>
    </row>
    <row r="310" spans="1:7" ht="14.25">
      <c r="A310" s="162"/>
      <c r="B310" s="162"/>
      <c r="C310" s="139"/>
      <c r="D310" s="143"/>
      <c r="E310" s="198"/>
      <c r="F310" s="144"/>
      <c r="G310" s="144"/>
    </row>
    <row r="311" spans="1:7" ht="14.25">
      <c r="A311" s="162"/>
      <c r="B311" s="162"/>
      <c r="C311" s="139"/>
      <c r="D311" s="143"/>
      <c r="E311" s="198"/>
      <c r="F311" s="144"/>
      <c r="G311" s="144"/>
    </row>
    <row r="312" spans="1:7" ht="14.25">
      <c r="A312" s="162"/>
      <c r="B312" s="162"/>
      <c r="C312" s="139"/>
      <c r="D312" s="143"/>
      <c r="E312" s="198"/>
      <c r="F312" s="144"/>
      <c r="G312" s="144"/>
    </row>
    <row r="313" spans="1:7" ht="14.25">
      <c r="A313" s="162"/>
      <c r="B313" s="162"/>
      <c r="C313" s="139"/>
      <c r="D313" s="143"/>
      <c r="E313" s="198"/>
      <c r="F313" s="144"/>
      <c r="G313" s="144"/>
    </row>
    <row r="314" spans="1:7" ht="14.25">
      <c r="A314" s="162"/>
      <c r="B314" s="162"/>
      <c r="C314" s="139"/>
      <c r="D314" s="143"/>
      <c r="E314" s="198"/>
      <c r="F314" s="144"/>
      <c r="G314" s="144"/>
    </row>
    <row r="315" spans="1:7" ht="14.25">
      <c r="A315" s="162"/>
      <c r="B315" s="162"/>
      <c r="C315" s="139"/>
      <c r="D315" s="143"/>
      <c r="E315" s="198"/>
      <c r="F315" s="144"/>
      <c r="G315" s="144"/>
    </row>
    <row r="316" spans="1:7" ht="14.25">
      <c r="A316" s="162"/>
      <c r="B316" s="162"/>
      <c r="C316" s="139"/>
      <c r="D316" s="143"/>
      <c r="E316" s="198"/>
      <c r="F316" s="144"/>
      <c r="G316" s="144"/>
    </row>
    <row r="317" spans="1:7" ht="14.25">
      <c r="A317" s="162"/>
      <c r="B317" s="162"/>
      <c r="C317" s="139"/>
      <c r="D317" s="143"/>
      <c r="E317" s="198"/>
      <c r="F317" s="144"/>
      <c r="G317" s="144"/>
    </row>
    <row r="318" spans="1:7" ht="14.25">
      <c r="A318" s="1859"/>
      <c r="B318" s="1860"/>
      <c r="C318" s="1860"/>
      <c r="D318" s="1860"/>
      <c r="E318" s="1860"/>
      <c r="F318" s="1860"/>
      <c r="G318" s="1861"/>
    </row>
    <row r="319" spans="1:7" ht="14.25">
      <c r="A319" s="546"/>
      <c r="B319" s="547"/>
      <c r="C319" s="548" t="s">
        <v>738</v>
      </c>
      <c r="D319" s="547"/>
      <c r="E319" s="548"/>
      <c r="F319" s="547"/>
      <c r="G319" s="549"/>
    </row>
    <row r="320" spans="1:7" ht="14.25">
      <c r="A320" s="550"/>
      <c r="B320" s="551"/>
      <c r="C320" s="551"/>
      <c r="D320" s="551"/>
      <c r="E320" s="552"/>
      <c r="F320" s="553"/>
      <c r="G320" s="554"/>
    </row>
    <row r="321" spans="1:7" ht="15">
      <c r="A321" s="555"/>
      <c r="B321" s="556"/>
      <c r="C321" s="25"/>
      <c r="D321" s="25"/>
      <c r="E321" s="557"/>
      <c r="F321" s="25"/>
      <c r="G321" s="454"/>
    </row>
    <row r="322" spans="1:7" ht="15">
      <c r="A322" s="453" t="s">
        <v>439</v>
      </c>
      <c r="B322" s="452"/>
      <c r="C322" s="454" t="s">
        <v>298</v>
      </c>
      <c r="D322" s="137"/>
      <c r="E322" s="455"/>
      <c r="F322" s="138"/>
      <c r="G322" s="138">
        <f>G220</f>
        <v>0</v>
      </c>
    </row>
    <row r="323" spans="1:7" ht="15">
      <c r="A323" s="453" t="s">
        <v>440</v>
      </c>
      <c r="B323" s="452"/>
      <c r="C323" s="454" t="s">
        <v>665</v>
      </c>
      <c r="D323" s="137"/>
      <c r="E323" s="455"/>
      <c r="F323" s="138"/>
      <c r="G323" s="138">
        <f>G242</f>
        <v>0</v>
      </c>
    </row>
    <row r="324" spans="1:7" ht="15">
      <c r="A324" s="453" t="s">
        <v>441</v>
      </c>
      <c r="B324" s="452"/>
      <c r="C324" s="454" t="s">
        <v>684</v>
      </c>
      <c r="D324" s="137"/>
      <c r="E324" s="455"/>
      <c r="F324" s="138"/>
      <c r="G324" s="138">
        <f>G291</f>
        <v>0</v>
      </c>
    </row>
    <row r="325" spans="1:7" ht="15">
      <c r="A325" s="453" t="s">
        <v>442</v>
      </c>
      <c r="B325" s="452"/>
      <c r="C325" s="454" t="s">
        <v>469</v>
      </c>
      <c r="D325" s="137"/>
      <c r="E325" s="455"/>
      <c r="F325" s="138"/>
      <c r="G325" s="138">
        <f>G308</f>
        <v>0</v>
      </c>
    </row>
    <row r="326" spans="1:7" ht="15">
      <c r="A326" s="452"/>
      <c r="B326" s="452"/>
      <c r="C326" s="558"/>
      <c r="D326" s="137"/>
      <c r="E326" s="455"/>
      <c r="F326" s="138"/>
      <c r="G326" s="138"/>
    </row>
    <row r="327" spans="1:7" s="518" customFormat="1" ht="15">
      <c r="A327" s="452"/>
      <c r="B327" s="452"/>
      <c r="C327" s="558" t="s">
        <v>739</v>
      </c>
      <c r="D327" s="137"/>
      <c r="E327" s="455"/>
      <c r="F327" s="138"/>
      <c r="G327" s="559">
        <f>SUM(G322:G325)</f>
        <v>0</v>
      </c>
    </row>
    <row r="328" spans="1:7" s="518" customFormat="1" ht="15">
      <c r="A328" s="452"/>
      <c r="B328" s="452"/>
      <c r="C328" s="558"/>
      <c r="D328" s="137"/>
      <c r="E328" s="455"/>
      <c r="F328" s="138"/>
      <c r="G328" s="559"/>
    </row>
    <row r="329" spans="1:7" s="518" customFormat="1" ht="14.25">
      <c r="A329" s="454"/>
      <c r="B329" s="453"/>
      <c r="C329" s="453"/>
      <c r="D329" s="454"/>
      <c r="E329" s="465"/>
      <c r="F329" s="560"/>
      <c r="G329" s="138"/>
    </row>
    <row r="330" spans="1:7" ht="14.25">
      <c r="A330" s="454"/>
      <c r="B330" s="453"/>
      <c r="C330" s="453"/>
      <c r="D330" s="454"/>
      <c r="E330" s="465"/>
      <c r="F330" s="560"/>
      <c r="G330" s="138"/>
    </row>
    <row r="331" spans="1:7" ht="14.25">
      <c r="A331" s="454"/>
      <c r="B331" s="453"/>
      <c r="C331" s="453"/>
      <c r="D331" s="454"/>
      <c r="E331" s="465"/>
      <c r="F331" s="560"/>
      <c r="G331" s="138"/>
    </row>
    <row r="332" spans="1:7" ht="15">
      <c r="A332" s="477" t="s">
        <v>162</v>
      </c>
      <c r="B332" s="477" t="s">
        <v>163</v>
      </c>
      <c r="C332" s="478" t="s">
        <v>164</v>
      </c>
      <c r="D332" s="479" t="s">
        <v>154</v>
      </c>
      <c r="E332" s="480" t="s">
        <v>165</v>
      </c>
      <c r="F332" s="481" t="s">
        <v>166</v>
      </c>
      <c r="G332" s="482" t="s">
        <v>155</v>
      </c>
    </row>
    <row r="333" spans="1:7" ht="15">
      <c r="A333" s="483" t="s">
        <v>445</v>
      </c>
      <c r="B333" s="1853" t="s">
        <v>727</v>
      </c>
      <c r="C333" s="1854"/>
      <c r="D333" s="1854"/>
      <c r="E333" s="1854"/>
      <c r="F333" s="1854"/>
      <c r="G333" s="486"/>
    </row>
    <row r="334" spans="1:7" ht="15">
      <c r="A334" s="116"/>
      <c r="B334" s="117"/>
      <c r="C334" s="516"/>
      <c r="D334" s="516"/>
      <c r="E334" s="517"/>
      <c r="F334" s="516"/>
      <c r="G334" s="515"/>
    </row>
    <row r="335" spans="1:7" ht="187.5">
      <c r="A335" s="120" t="s">
        <v>446</v>
      </c>
      <c r="B335" s="495" t="s">
        <v>591</v>
      </c>
      <c r="C335" s="136" t="s">
        <v>740</v>
      </c>
      <c r="D335" s="137"/>
      <c r="E335" s="455"/>
      <c r="F335" s="1689"/>
      <c r="G335" s="138"/>
    </row>
    <row r="336" spans="1:7" ht="15">
      <c r="A336" s="120"/>
      <c r="B336" s="523"/>
      <c r="C336" s="136"/>
      <c r="D336" s="140" t="s">
        <v>106</v>
      </c>
      <c r="E336" s="503">
        <v>1</v>
      </c>
      <c r="F336" s="1678"/>
      <c r="G336" s="142">
        <f>E336*F336</f>
        <v>0</v>
      </c>
    </row>
    <row r="337" spans="1:7" ht="128.25">
      <c r="A337" s="120" t="s">
        <v>447</v>
      </c>
      <c r="B337" s="495"/>
      <c r="C337" s="136" t="s">
        <v>741</v>
      </c>
      <c r="D337" s="137"/>
      <c r="E337" s="455"/>
      <c r="F337" s="1682"/>
      <c r="G337" s="138"/>
    </row>
    <row r="338" spans="1:7" ht="15">
      <c r="A338" s="120"/>
      <c r="B338" s="495"/>
      <c r="C338" s="524"/>
      <c r="D338" s="140" t="s">
        <v>260</v>
      </c>
      <c r="E338" s="503">
        <v>1</v>
      </c>
      <c r="F338" s="1678"/>
      <c r="G338" s="142">
        <f>E338*F338</f>
        <v>0</v>
      </c>
    </row>
    <row r="339" spans="1:7" ht="199.5">
      <c r="A339" s="120" t="s">
        <v>448</v>
      </c>
      <c r="B339" s="495"/>
      <c r="C339" s="136" t="s">
        <v>742</v>
      </c>
      <c r="D339" s="137"/>
      <c r="E339" s="455"/>
      <c r="F339" s="1681"/>
      <c r="G339" s="138"/>
    </row>
    <row r="340" spans="1:7" ht="15">
      <c r="A340" s="120"/>
      <c r="B340" s="523"/>
      <c r="C340" s="136"/>
      <c r="D340" s="140" t="s">
        <v>106</v>
      </c>
      <c r="E340" s="503">
        <v>1</v>
      </c>
      <c r="F340" s="1678"/>
      <c r="G340" s="142">
        <f>E340*F340</f>
        <v>0</v>
      </c>
    </row>
    <row r="341" spans="1:7" ht="114">
      <c r="A341" s="120" t="s">
        <v>223</v>
      </c>
      <c r="B341" s="495"/>
      <c r="C341" s="136" t="s">
        <v>743</v>
      </c>
      <c r="D341" s="137"/>
      <c r="E341" s="455"/>
      <c r="F341" s="1682"/>
      <c r="G341" s="138"/>
    </row>
    <row r="342" spans="1:7" ht="15">
      <c r="A342" s="120"/>
      <c r="B342" s="495"/>
      <c r="C342" s="524" t="s">
        <v>744</v>
      </c>
      <c r="D342" s="140" t="s">
        <v>106</v>
      </c>
      <c r="E342" s="503">
        <v>1</v>
      </c>
      <c r="F342" s="1678"/>
      <c r="G342" s="142">
        <f>E342*F342</f>
        <v>0</v>
      </c>
    </row>
    <row r="343" spans="1:7" ht="15">
      <c r="A343" s="120"/>
      <c r="B343" s="495"/>
      <c r="C343" s="524" t="s">
        <v>745</v>
      </c>
      <c r="D343" s="140" t="s">
        <v>106</v>
      </c>
      <c r="E343" s="503">
        <v>1</v>
      </c>
      <c r="F343" s="1678"/>
      <c r="G343" s="142">
        <f>E343*F343</f>
        <v>0</v>
      </c>
    </row>
    <row r="344" spans="1:7" ht="15">
      <c r="A344" s="120"/>
      <c r="B344" s="495"/>
      <c r="C344" s="524" t="s">
        <v>746</v>
      </c>
      <c r="D344" s="140" t="s">
        <v>106</v>
      </c>
      <c r="E344" s="503">
        <v>1</v>
      </c>
      <c r="F344" s="1678"/>
      <c r="G344" s="142">
        <f>E344*F344</f>
        <v>0</v>
      </c>
    </row>
    <row r="345" spans="1:7" ht="15">
      <c r="A345" s="120"/>
      <c r="B345" s="495"/>
      <c r="C345" s="524" t="s">
        <v>747</v>
      </c>
      <c r="D345" s="140" t="s">
        <v>106</v>
      </c>
      <c r="E345" s="503">
        <v>1</v>
      </c>
      <c r="F345" s="1678"/>
      <c r="G345" s="142">
        <f>E345*F345</f>
        <v>0</v>
      </c>
    </row>
    <row r="346" spans="1:7" ht="14.25">
      <c r="A346" s="162"/>
      <c r="B346" s="162"/>
      <c r="C346" s="139"/>
      <c r="D346" s="143"/>
      <c r="E346" s="198"/>
      <c r="F346" s="1655"/>
      <c r="G346" s="144"/>
    </row>
    <row r="347" spans="1:7" ht="15">
      <c r="A347" s="483" t="s">
        <v>445</v>
      </c>
      <c r="B347" s="1853" t="s">
        <v>748</v>
      </c>
      <c r="C347" s="1857"/>
      <c r="D347" s="1857"/>
      <c r="E347" s="1857"/>
      <c r="F347" s="1858"/>
      <c r="G347" s="511">
        <f>SUM(G336:G345)</f>
        <v>0</v>
      </c>
    </row>
    <row r="348" spans="1:7" ht="14.25">
      <c r="A348" s="454"/>
      <c r="B348" s="453"/>
      <c r="C348" s="453"/>
      <c r="D348" s="454"/>
      <c r="E348" s="465"/>
      <c r="F348" s="560"/>
      <c r="G348" s="138"/>
    </row>
    <row r="349" spans="1:7" ht="14.25">
      <c r="A349" s="454"/>
      <c r="B349" s="453"/>
      <c r="C349" s="453"/>
      <c r="D349" s="454"/>
      <c r="E349" s="465"/>
      <c r="F349" s="560"/>
      <c r="G349" s="138"/>
    </row>
    <row r="350" spans="1:7" ht="14.25">
      <c r="A350" s="454"/>
      <c r="B350" s="453"/>
      <c r="C350" s="453"/>
      <c r="D350" s="454"/>
      <c r="E350" s="465"/>
      <c r="F350" s="560"/>
      <c r="G350" s="138"/>
    </row>
    <row r="351" spans="1:7" ht="14.25">
      <c r="A351" s="1859"/>
      <c r="B351" s="1860"/>
      <c r="C351" s="1860"/>
      <c r="D351" s="1860"/>
      <c r="E351" s="1860"/>
      <c r="F351" s="1860"/>
      <c r="G351" s="1861"/>
    </row>
    <row r="352" spans="1:7" ht="14.25">
      <c r="A352" s="546"/>
      <c r="B352" s="547"/>
      <c r="C352" s="547" t="s">
        <v>749</v>
      </c>
      <c r="D352" s="547"/>
      <c r="E352" s="548"/>
      <c r="F352" s="547"/>
      <c r="G352" s="549"/>
    </row>
    <row r="353" spans="1:7" ht="12" customHeight="1">
      <c r="A353" s="550"/>
      <c r="B353" s="551"/>
      <c r="C353" s="551"/>
      <c r="D353" s="551"/>
      <c r="E353" s="552"/>
      <c r="F353" s="553"/>
      <c r="G353" s="554"/>
    </row>
    <row r="354" spans="1:7" ht="15">
      <c r="A354" s="555"/>
      <c r="B354" s="556"/>
      <c r="C354" s="25"/>
      <c r="D354" s="25"/>
      <c r="E354" s="557"/>
      <c r="F354" s="25"/>
      <c r="G354" s="454"/>
    </row>
    <row r="355" spans="1:7" ht="14.25" customHeight="1">
      <c r="A355" s="179" t="s">
        <v>167</v>
      </c>
      <c r="B355" s="180" t="s">
        <v>191</v>
      </c>
      <c r="C355" s="181"/>
      <c r="D355" s="181"/>
      <c r="E355" s="561" t="s">
        <v>192</v>
      </c>
      <c r="F355" s="1862">
        <f>G87</f>
        <v>50000</v>
      </c>
      <c r="G355" s="1863"/>
    </row>
    <row r="356" spans="1:7" ht="14.25" customHeight="1">
      <c r="A356" s="182"/>
      <c r="B356" s="23"/>
      <c r="C356" s="24"/>
      <c r="D356" s="24"/>
      <c r="E356" s="473"/>
      <c r="F356" s="24"/>
      <c r="G356" s="454"/>
    </row>
    <row r="357" spans="1:7" ht="14.25" customHeight="1">
      <c r="A357" s="179" t="s">
        <v>175</v>
      </c>
      <c r="B357" s="180" t="s">
        <v>193</v>
      </c>
      <c r="C357" s="181"/>
      <c r="D357" s="181"/>
      <c r="E357" s="561" t="s">
        <v>192</v>
      </c>
      <c r="F357" s="1862">
        <f>G101</f>
        <v>0</v>
      </c>
      <c r="G357" s="1863"/>
    </row>
    <row r="358" spans="1:7" ht="14.25" customHeight="1">
      <c r="A358" s="179"/>
      <c r="B358" s="180"/>
      <c r="C358" s="181"/>
      <c r="D358" s="181"/>
      <c r="E358" s="561"/>
      <c r="F358" s="183"/>
      <c r="G358" s="184"/>
    </row>
    <row r="359" spans="1:7" ht="14.25" customHeight="1">
      <c r="A359" s="179" t="s">
        <v>177</v>
      </c>
      <c r="B359" s="180" t="s">
        <v>194</v>
      </c>
      <c r="C359" s="24"/>
      <c r="D359" s="181"/>
      <c r="E359" s="561" t="s">
        <v>192</v>
      </c>
      <c r="F359" s="1862">
        <f>G123</f>
        <v>0</v>
      </c>
      <c r="G359" s="1863"/>
    </row>
    <row r="360" spans="1:7" ht="14.25" customHeight="1">
      <c r="A360" s="182"/>
      <c r="B360" s="454"/>
      <c r="C360" s="24"/>
      <c r="D360" s="24"/>
      <c r="E360" s="473"/>
      <c r="F360" s="24"/>
      <c r="G360" s="454"/>
    </row>
    <row r="361" spans="1:7" ht="14.25">
      <c r="A361" s="179" t="s">
        <v>157</v>
      </c>
      <c r="B361" s="180" t="s">
        <v>750</v>
      </c>
      <c r="C361" s="24"/>
      <c r="D361" s="181"/>
      <c r="E361" s="561" t="s">
        <v>192</v>
      </c>
      <c r="F361" s="1862">
        <f>G137</f>
        <v>0</v>
      </c>
      <c r="G361" s="1863"/>
    </row>
    <row r="362" spans="1:7" ht="14.25">
      <c r="A362" s="182"/>
      <c r="B362" s="454"/>
      <c r="C362" s="24"/>
      <c r="D362" s="24"/>
      <c r="E362" s="473"/>
      <c r="F362" s="24"/>
      <c r="G362" s="454"/>
    </row>
    <row r="363" spans="1:7" ht="14.25">
      <c r="A363" s="182" t="s">
        <v>159</v>
      </c>
      <c r="B363" s="180" t="s">
        <v>751</v>
      </c>
      <c r="C363" s="181"/>
      <c r="D363" s="24"/>
      <c r="E363" s="561" t="s">
        <v>192</v>
      </c>
      <c r="F363" s="1862">
        <f>G194</f>
        <v>0</v>
      </c>
      <c r="G363" s="1863"/>
    </row>
    <row r="364" spans="1:7" ht="14.25" customHeight="1">
      <c r="A364" s="182"/>
      <c r="B364" s="23"/>
      <c r="C364" s="24"/>
      <c r="D364" s="24"/>
      <c r="E364" s="561"/>
      <c r="F364" s="24"/>
      <c r="G364" s="558"/>
    </row>
    <row r="365" spans="1:7" ht="14.25">
      <c r="A365" s="179" t="s">
        <v>438</v>
      </c>
      <c r="B365" s="180" t="s">
        <v>752</v>
      </c>
      <c r="C365" s="181"/>
      <c r="D365" s="181"/>
      <c r="E365" s="561" t="s">
        <v>192</v>
      </c>
      <c r="F365" s="1862">
        <f>G327</f>
        <v>0</v>
      </c>
      <c r="G365" s="1863"/>
    </row>
    <row r="366" spans="1:7" ht="14.25">
      <c r="A366" s="182"/>
      <c r="B366" s="180"/>
      <c r="C366" s="24"/>
      <c r="D366" s="24"/>
      <c r="E366" s="561"/>
      <c r="F366" s="183"/>
      <c r="G366" s="183"/>
    </row>
    <row r="367" spans="1:7" ht="14.25">
      <c r="A367" s="179" t="s">
        <v>445</v>
      </c>
      <c r="B367" s="180" t="s">
        <v>753</v>
      </c>
      <c r="C367" s="181"/>
      <c r="D367" s="181"/>
      <c r="E367" s="561" t="s">
        <v>192</v>
      </c>
      <c r="F367" s="1862">
        <f>G347</f>
        <v>0</v>
      </c>
      <c r="G367" s="1863"/>
    </row>
    <row r="368" spans="1:7" ht="15.75" customHeight="1">
      <c r="A368" s="182"/>
      <c r="B368" s="180"/>
      <c r="C368" s="24"/>
      <c r="D368" s="24"/>
      <c r="E368" s="561"/>
      <c r="F368" s="183"/>
      <c r="G368" s="183"/>
    </row>
    <row r="369" spans="1:7" ht="15">
      <c r="A369" s="182"/>
      <c r="B369" s="23"/>
      <c r="C369" s="24"/>
      <c r="D369" s="24"/>
      <c r="E369" s="473"/>
      <c r="F369" s="24"/>
      <c r="G369" s="558"/>
    </row>
    <row r="370" spans="1:7" ht="15">
      <c r="A370" s="562"/>
      <c r="B370" s="563" t="s">
        <v>450</v>
      </c>
      <c r="C370" s="564"/>
      <c r="D370" s="564"/>
      <c r="E370" s="565" t="s">
        <v>192</v>
      </c>
      <c r="F370" s="1864">
        <f>SUM(F355:G367)</f>
        <v>50000</v>
      </c>
      <c r="G370" s="1865"/>
    </row>
    <row r="371" spans="1:7" ht="15">
      <c r="A371" s="566"/>
      <c r="B371" s="567"/>
      <c r="C371" s="568"/>
      <c r="D371" s="568"/>
      <c r="E371" s="569"/>
      <c r="F371" s="568"/>
      <c r="G371" s="558"/>
    </row>
    <row r="377" spans="1:7" ht="12.75" customHeight="1"/>
    <row r="378" spans="1:7" ht="12.75" customHeight="1"/>
    <row r="379" spans="1:7" ht="12.75" customHeight="1"/>
    <row r="387" ht="39.75" customHeight="1"/>
    <row r="398" ht="13.5" customHeight="1"/>
    <row r="404" ht="15" customHeight="1"/>
    <row r="409" ht="15.75" customHeight="1"/>
    <row r="411" ht="14.25" customHeight="1"/>
    <row r="412" ht="15" customHeight="1"/>
    <row r="413" ht="13.5" customHeight="1"/>
    <row r="414" ht="14.25" customHeight="1"/>
    <row r="427" ht="13.5" customHeight="1"/>
    <row r="443" ht="12" customHeight="1"/>
    <row r="444" ht="12" customHeight="1"/>
    <row r="448" ht="12" customHeight="1"/>
    <row r="463" spans="8:9" ht="16.5" customHeight="1">
      <c r="I463" s="530"/>
    </row>
    <row r="464" spans="8:9" ht="15" customHeight="1">
      <c r="H464" s="530"/>
      <c r="I464" s="3"/>
    </row>
    <row r="465" spans="1:9" s="3" customFormat="1" ht="14.25" customHeight="1">
      <c r="A465" s="449"/>
      <c r="B465" s="449"/>
      <c r="C465" s="570"/>
      <c r="D465" s="31"/>
      <c r="E465" s="571"/>
      <c r="F465" s="41"/>
      <c r="G465" s="41"/>
      <c r="I465" s="4"/>
    </row>
    <row r="466" spans="1:9" s="4" customFormat="1" ht="15.75">
      <c r="A466" s="449"/>
      <c r="B466" s="449"/>
      <c r="C466" s="570"/>
      <c r="D466" s="31"/>
      <c r="E466" s="571"/>
      <c r="F466" s="41"/>
      <c r="G466" s="41"/>
      <c r="I466" s="5"/>
    </row>
    <row r="467" spans="1:9" s="5" customFormat="1" ht="15.75" customHeight="1">
      <c r="A467" s="449"/>
      <c r="B467" s="449"/>
      <c r="C467" s="570"/>
      <c r="D467" s="31"/>
      <c r="E467" s="571"/>
      <c r="F467" s="41"/>
      <c r="G467" s="41"/>
      <c r="I467" s="8"/>
    </row>
    <row r="468" spans="1:9" s="8" customFormat="1">
      <c r="A468" s="449"/>
      <c r="B468" s="449"/>
      <c r="C468" s="570"/>
      <c r="D468" s="31"/>
      <c r="E468" s="571"/>
      <c r="F468" s="41"/>
      <c r="G468" s="41"/>
    </row>
    <row r="469" spans="1:9" s="8" customFormat="1" ht="15">
      <c r="A469" s="449"/>
      <c r="B469" s="449"/>
      <c r="C469" s="570"/>
      <c r="D469" s="31"/>
      <c r="E469" s="571"/>
      <c r="F469" s="41"/>
      <c r="G469" s="41"/>
      <c r="I469" s="5"/>
    </row>
    <row r="470" spans="1:9" s="5" customFormat="1" ht="15">
      <c r="A470" s="449"/>
      <c r="B470" s="449"/>
      <c r="C470" s="570"/>
      <c r="D470" s="31"/>
      <c r="E470" s="571"/>
      <c r="F470" s="41"/>
      <c r="G470" s="41"/>
      <c r="I470" s="8"/>
    </row>
    <row r="471" spans="1:9" s="8" customFormat="1">
      <c r="A471" s="449"/>
      <c r="B471" s="449"/>
      <c r="C471" s="570"/>
      <c r="D471" s="31"/>
      <c r="E471" s="571"/>
      <c r="F471" s="41"/>
      <c r="G471" s="41"/>
    </row>
    <row r="472" spans="1:9" s="8" customFormat="1" ht="15">
      <c r="A472" s="449"/>
      <c r="B472" s="449"/>
      <c r="C472" s="570"/>
      <c r="D472" s="31"/>
      <c r="E472" s="571"/>
      <c r="F472" s="41"/>
      <c r="G472" s="41"/>
      <c r="I472" s="5"/>
    </row>
    <row r="473" spans="1:9" s="5" customFormat="1" ht="15">
      <c r="A473" s="449"/>
      <c r="B473" s="449"/>
      <c r="C473" s="570"/>
      <c r="D473" s="31"/>
      <c r="E473" s="571"/>
      <c r="F473" s="41"/>
      <c r="G473" s="41"/>
      <c r="I473" s="8"/>
    </row>
    <row r="474" spans="1:9" s="8" customFormat="1">
      <c r="A474" s="449"/>
      <c r="B474" s="449"/>
      <c r="C474" s="570"/>
      <c r="D474" s="31"/>
      <c r="E474" s="571"/>
      <c r="F474" s="41"/>
      <c r="G474" s="41"/>
    </row>
    <row r="475" spans="1:9" s="8" customFormat="1" ht="15">
      <c r="A475" s="449"/>
      <c r="B475" s="449"/>
      <c r="C475" s="570"/>
      <c r="D475" s="31"/>
      <c r="E475" s="571"/>
      <c r="F475" s="41"/>
      <c r="G475" s="41"/>
      <c r="I475" s="5"/>
    </row>
    <row r="476" spans="1:9" s="5" customFormat="1" ht="15">
      <c r="A476" s="449"/>
      <c r="B476" s="449"/>
      <c r="C476" s="570"/>
      <c r="D476" s="31"/>
      <c r="E476" s="571"/>
      <c r="F476" s="41"/>
      <c r="G476" s="41"/>
      <c r="I476" s="8"/>
    </row>
    <row r="477" spans="1:9" s="8" customFormat="1">
      <c r="A477" s="449"/>
      <c r="B477" s="449"/>
      <c r="C477" s="570"/>
      <c r="D477" s="31"/>
      <c r="E477" s="571"/>
      <c r="F477" s="41"/>
      <c r="G477" s="41"/>
    </row>
    <row r="478" spans="1:9" s="8" customFormat="1" ht="15.75">
      <c r="A478" s="449"/>
      <c r="B478" s="449"/>
      <c r="C478" s="570"/>
      <c r="D478" s="31"/>
      <c r="E478" s="571"/>
      <c r="F478" s="41"/>
      <c r="G478" s="41"/>
      <c r="I478" s="12"/>
    </row>
    <row r="479" spans="1:9" s="12" customFormat="1" ht="15.75">
      <c r="A479" s="449"/>
      <c r="B479" s="449"/>
      <c r="C479" s="570"/>
      <c r="D479" s="31"/>
      <c r="E479" s="571"/>
      <c r="F479" s="41"/>
      <c r="G479" s="41"/>
      <c r="I479" s="530"/>
    </row>
    <row r="480" spans="1:9" ht="15">
      <c r="H480" s="530"/>
      <c r="I480" s="13"/>
    </row>
    <row r="481" spans="1:9" s="13" customFormat="1" ht="25.5" customHeight="1">
      <c r="A481" s="449"/>
      <c r="B481" s="449"/>
      <c r="C481" s="570"/>
      <c r="D481" s="31"/>
      <c r="E481" s="571"/>
      <c r="F481" s="41"/>
      <c r="G481" s="41"/>
      <c r="I481" s="530"/>
    </row>
    <row r="482" spans="1:9">
      <c r="H482" s="530"/>
      <c r="I482" s="530"/>
    </row>
    <row r="483" spans="1:9">
      <c r="H483" s="530"/>
      <c r="I483" s="530"/>
    </row>
    <row r="484" spans="1:9">
      <c r="H484" s="530"/>
      <c r="I484"/>
    </row>
    <row r="485" spans="1:9" ht="56.25" customHeight="1">
      <c r="H485"/>
    </row>
    <row r="486" spans="1:9" ht="39.75" customHeight="1"/>
    <row r="487" spans="1:9" ht="25.5" customHeight="1"/>
    <row r="488" spans="1:9" ht="54" customHeight="1"/>
    <row r="489" spans="1:9" ht="22.5" customHeight="1"/>
    <row r="490" spans="1:9" ht="17.25" customHeight="1"/>
    <row r="491" spans="1:9" ht="20.25" customHeight="1"/>
    <row r="492" spans="1:9" ht="26.25" customHeight="1"/>
    <row r="493" spans="1:9" ht="21.75" customHeight="1"/>
    <row r="494" spans="1:9" ht="22.5" customHeight="1"/>
    <row r="495" spans="1:9" ht="20.25" customHeight="1"/>
    <row r="496" spans="1:9" ht="219" customHeight="1"/>
    <row r="497" ht="40.5" customHeight="1"/>
    <row r="498" ht="42.75" customHeight="1"/>
    <row r="499" ht="168.75" customHeight="1"/>
    <row r="500" ht="28.5" customHeight="1"/>
    <row r="501" ht="19.5" customHeight="1"/>
    <row r="502" ht="15" customHeight="1"/>
    <row r="503" ht="11.25" customHeight="1"/>
    <row r="505" ht="7.5" customHeight="1"/>
    <row r="506" ht="15.75" customHeight="1"/>
    <row r="507" ht="12" customHeight="1"/>
    <row r="508" ht="78" customHeight="1"/>
    <row r="509" ht="18" customHeight="1"/>
    <row r="510" ht="24.75" customHeight="1"/>
    <row r="511" ht="126" customHeight="1"/>
    <row r="512" ht="23.25" customHeight="1"/>
    <row r="513" spans="9:9" ht="20.25" customHeight="1"/>
    <row r="514" spans="9:9" ht="13.5" customHeight="1"/>
    <row r="515" spans="9:9" ht="108" customHeight="1"/>
    <row r="516" spans="9:9" ht="18.75" customHeight="1"/>
    <row r="517" spans="9:9" ht="21" customHeight="1"/>
    <row r="518" spans="9:9" ht="21" customHeight="1"/>
    <row r="519" spans="9:9" ht="105" customHeight="1"/>
    <row r="520" spans="9:9" ht="18.75" customHeight="1"/>
    <row r="521" spans="9:9" ht="19.5" customHeight="1"/>
    <row r="522" spans="9:9" ht="16.5" customHeight="1"/>
    <row r="523" spans="9:9" ht="63.75" customHeight="1"/>
    <row r="524" spans="9:9" ht="15.75" customHeight="1"/>
    <row r="525" spans="9:9" ht="15.75" customHeight="1"/>
    <row r="526" spans="9:9" ht="17.25" customHeight="1">
      <c r="I526"/>
    </row>
    <row r="527" spans="9:9">
      <c r="I527"/>
    </row>
    <row r="528" spans="9:9" ht="26.25" customHeight="1"/>
    <row r="532" spans="9:9" ht="93" customHeight="1"/>
    <row r="536" spans="9:9">
      <c r="I536"/>
    </row>
    <row r="537" spans="9:9">
      <c r="I537"/>
    </row>
    <row r="538" spans="9:9">
      <c r="I538"/>
    </row>
    <row r="539" spans="9:9">
      <c r="I539"/>
    </row>
    <row r="542" spans="9:9" ht="15" customHeight="1"/>
    <row r="545" spans="1:9" ht="69" customHeight="1"/>
    <row r="547" spans="1:9" ht="65.25" customHeight="1"/>
    <row r="550" spans="1:9">
      <c r="I550" s="533"/>
    </row>
    <row r="551" spans="1:9" s="1" customFormat="1">
      <c r="A551" s="449"/>
      <c r="B551" s="449"/>
      <c r="C551" s="570"/>
      <c r="D551" s="31"/>
      <c r="E551" s="571"/>
      <c r="F551" s="41"/>
      <c r="G551" s="41"/>
      <c r="H551" s="533"/>
      <c r="I551" s="8"/>
    </row>
    <row r="554" spans="1:9" ht="13.5" customHeight="1">
      <c r="I554"/>
    </row>
    <row r="555" spans="1:9" ht="12" customHeight="1"/>
    <row r="556" spans="1:9">
      <c r="I556"/>
    </row>
    <row r="557" spans="1:9">
      <c r="I557"/>
    </row>
    <row r="558" spans="1:9">
      <c r="I558"/>
    </row>
    <row r="559" spans="1:9" ht="12" customHeight="1">
      <c r="I559"/>
    </row>
    <row r="560" spans="1:9" ht="19.5" customHeight="1"/>
    <row r="561" spans="9:9">
      <c r="I561"/>
    </row>
    <row r="562" spans="9:9">
      <c r="I562"/>
    </row>
    <row r="563" spans="9:9">
      <c r="I563"/>
    </row>
    <row r="564" spans="9:9" ht="12.75" customHeight="1">
      <c r="I564"/>
    </row>
    <row r="565" spans="9:9">
      <c r="I565"/>
    </row>
    <row r="566" spans="9:9">
      <c r="I566"/>
    </row>
    <row r="567" spans="9:9">
      <c r="I567"/>
    </row>
    <row r="568" spans="9:9">
      <c r="I568"/>
    </row>
    <row r="569" spans="9:9" ht="16.5" customHeight="1">
      <c r="I569"/>
    </row>
    <row r="570" spans="9:9" ht="24.75" customHeight="1">
      <c r="I570"/>
    </row>
    <row r="571" spans="9:9" ht="18.75" customHeight="1">
      <c r="I571"/>
    </row>
    <row r="572" spans="9:9" ht="13.5" customHeight="1">
      <c r="I572"/>
    </row>
    <row r="573" spans="9:9" ht="12" customHeight="1">
      <c r="I573"/>
    </row>
    <row r="574" spans="9:9" ht="15.75" customHeight="1"/>
    <row r="575" spans="9:9">
      <c r="I575"/>
    </row>
    <row r="576" spans="9:9" ht="9" customHeight="1">
      <c r="I576"/>
    </row>
    <row r="577" spans="9:9" ht="15" customHeight="1">
      <c r="I577"/>
    </row>
    <row r="578" spans="9:9" ht="15" customHeight="1"/>
    <row r="579" spans="9:9">
      <c r="I579"/>
    </row>
    <row r="580" spans="9:9">
      <c r="I580"/>
    </row>
    <row r="581" spans="9:9">
      <c r="I581"/>
    </row>
    <row r="582" spans="9:9" ht="18" customHeight="1">
      <c r="I582"/>
    </row>
    <row r="583" spans="9:9">
      <c r="I583"/>
    </row>
    <row r="584" spans="9:9">
      <c r="I584"/>
    </row>
    <row r="585" spans="9:9">
      <c r="I585"/>
    </row>
    <row r="586" spans="9:9" ht="14.25" customHeight="1">
      <c r="I586"/>
    </row>
    <row r="587" spans="9:9">
      <c r="I587"/>
    </row>
    <row r="588" spans="9:9">
      <c r="I588"/>
    </row>
    <row r="589" spans="9:9">
      <c r="I589"/>
    </row>
    <row r="590" spans="9:9" ht="18" customHeight="1">
      <c r="I590"/>
    </row>
    <row r="591" spans="9:9">
      <c r="I591"/>
    </row>
    <row r="592" spans="9:9">
      <c r="I592"/>
    </row>
    <row r="593" spans="9:9">
      <c r="I593"/>
    </row>
    <row r="594" spans="9:9" ht="15.75" customHeight="1">
      <c r="I594"/>
    </row>
    <row r="595" spans="9:9">
      <c r="I595"/>
    </row>
    <row r="596" spans="9:9">
      <c r="I596"/>
    </row>
    <row r="597" spans="9:9" ht="17.25" customHeight="1">
      <c r="I597"/>
    </row>
    <row r="598" spans="9:9" ht="18.75" customHeight="1"/>
    <row r="599" spans="9:9">
      <c r="I599"/>
    </row>
    <row r="600" spans="9:9">
      <c r="I600"/>
    </row>
    <row r="601" spans="9:9" ht="16.5" customHeight="1">
      <c r="I601"/>
    </row>
    <row r="602" spans="9:9" ht="18" customHeight="1">
      <c r="I602"/>
    </row>
    <row r="603" spans="9:9" ht="16.5" customHeight="1">
      <c r="I603"/>
    </row>
    <row r="604" spans="9:9" ht="18.75" customHeight="1">
      <c r="I604"/>
    </row>
    <row r="605" spans="9:9" ht="23.25" customHeight="1"/>
    <row r="606" spans="9:9">
      <c r="I606"/>
    </row>
    <row r="607" spans="9:9" ht="33" customHeight="1">
      <c r="I607"/>
    </row>
    <row r="608" spans="9:9" ht="36.75" customHeight="1">
      <c r="I608"/>
    </row>
    <row r="609" spans="9:9" ht="9.75" customHeight="1"/>
    <row r="610" spans="9:9" ht="6.75" customHeight="1">
      <c r="I610"/>
    </row>
    <row r="611" spans="9:9" ht="10.5" customHeight="1">
      <c r="I611"/>
    </row>
    <row r="612" spans="9:9" ht="12" customHeight="1"/>
    <row r="615" spans="9:9" ht="17.25" customHeight="1"/>
    <row r="616" spans="9:9" ht="10.5" customHeight="1"/>
    <row r="617" spans="9:9" ht="39" hidden="1" customHeight="1"/>
    <row r="618" spans="9:9" ht="18.75" customHeight="1"/>
    <row r="620" spans="9:9">
      <c r="I620"/>
    </row>
    <row r="626" spans="1:9">
      <c r="I626"/>
    </row>
    <row r="627" spans="1:9" ht="89.25" customHeight="1">
      <c r="I627"/>
    </row>
    <row r="628" spans="1:9" ht="21.75" customHeight="1"/>
    <row r="632" spans="1:9" ht="40.5" customHeight="1">
      <c r="H632" s="204"/>
      <c r="I632" s="3"/>
    </row>
    <row r="633" spans="1:9" s="3" customFormat="1" ht="15.75">
      <c r="A633" s="449"/>
      <c r="B633" s="449"/>
      <c r="C633" s="570"/>
      <c r="D633" s="31"/>
      <c r="E633" s="571"/>
      <c r="F633" s="41"/>
      <c r="G633" s="41"/>
      <c r="I633" s="4"/>
    </row>
    <row r="634" spans="1:9" s="4" customFormat="1" ht="15.75">
      <c r="A634" s="449"/>
      <c r="B634" s="449"/>
      <c r="C634" s="570"/>
      <c r="D634" s="31"/>
      <c r="E634" s="571"/>
      <c r="F634" s="41"/>
      <c r="G634" s="41"/>
      <c r="I634" s="5"/>
    </row>
    <row r="635" spans="1:9" s="5" customFormat="1" ht="15">
      <c r="A635" s="449"/>
      <c r="B635" s="449"/>
      <c r="C635" s="570"/>
      <c r="D635" s="31"/>
      <c r="E635" s="571"/>
      <c r="F635" s="41"/>
      <c r="G635" s="41"/>
      <c r="I635" s="8"/>
    </row>
    <row r="636" spans="1:9" s="8" customFormat="1">
      <c r="A636" s="449"/>
      <c r="B636" s="449"/>
      <c r="C636" s="570"/>
      <c r="D636" s="31"/>
      <c r="E636" s="571"/>
      <c r="F636" s="41"/>
      <c r="G636" s="41"/>
    </row>
    <row r="637" spans="1:9" s="8" customFormat="1" ht="15">
      <c r="A637" s="449"/>
      <c r="B637" s="449"/>
      <c r="C637" s="570"/>
      <c r="D637" s="31"/>
      <c r="E637" s="571"/>
      <c r="F637" s="41"/>
      <c r="G637" s="41"/>
      <c r="I637" s="5"/>
    </row>
    <row r="638" spans="1:9" s="5" customFormat="1" ht="15">
      <c r="A638" s="449"/>
      <c r="B638" s="449"/>
      <c r="C638" s="570"/>
      <c r="D638" s="31"/>
      <c r="E638" s="571"/>
      <c r="F638" s="41"/>
      <c r="G638" s="41"/>
      <c r="I638" s="8"/>
    </row>
    <row r="639" spans="1:9" s="8" customFormat="1">
      <c r="A639" s="449"/>
      <c r="B639" s="449"/>
      <c r="C639" s="570"/>
      <c r="D639" s="31"/>
      <c r="E639" s="571"/>
      <c r="F639" s="41"/>
      <c r="G639" s="41"/>
    </row>
    <row r="640" spans="1:9" s="8" customFormat="1">
      <c r="A640" s="449"/>
      <c r="B640" s="449"/>
      <c r="C640" s="570"/>
      <c r="D640" s="31"/>
      <c r="E640" s="571"/>
      <c r="F640" s="41"/>
      <c r="G640" s="41"/>
    </row>
    <row r="641" spans="1:9" s="8" customFormat="1" ht="15">
      <c r="A641" s="449"/>
      <c r="B641" s="449"/>
      <c r="C641" s="570"/>
      <c r="D641" s="31"/>
      <c r="E641" s="571"/>
      <c r="F641" s="41"/>
      <c r="G641" s="41"/>
      <c r="I641" s="5"/>
    </row>
    <row r="642" spans="1:9" s="5" customFormat="1" ht="15">
      <c r="A642" s="449"/>
      <c r="B642" s="449"/>
      <c r="C642" s="570"/>
      <c r="D642" s="31"/>
      <c r="E642" s="571"/>
      <c r="F642" s="41"/>
      <c r="G642" s="41"/>
    </row>
    <row r="643" spans="1:9" s="5" customFormat="1" ht="15">
      <c r="A643" s="449"/>
      <c r="B643" s="449"/>
      <c r="C643" s="570"/>
      <c r="D643" s="31"/>
      <c r="E643" s="571"/>
      <c r="F643" s="41"/>
      <c r="G643" s="41"/>
    </row>
    <row r="644" spans="1:9" s="5" customFormat="1" ht="15">
      <c r="A644" s="449"/>
      <c r="B644" s="449"/>
      <c r="C644" s="570"/>
      <c r="D644" s="31"/>
      <c r="E644" s="571"/>
      <c r="F644" s="41"/>
      <c r="G644" s="41"/>
      <c r="I644" s="8"/>
    </row>
    <row r="645" spans="1:9" s="8" customFormat="1">
      <c r="A645" s="449"/>
      <c r="B645" s="449"/>
      <c r="C645" s="570"/>
      <c r="D645" s="31"/>
      <c r="E645" s="571"/>
      <c r="F645" s="41"/>
      <c r="G645" s="41"/>
    </row>
    <row r="646" spans="1:9" s="8" customFormat="1" ht="15">
      <c r="A646" s="449"/>
      <c r="B646" s="449"/>
      <c r="C646" s="570"/>
      <c r="D646" s="31"/>
      <c r="E646" s="571"/>
      <c r="F646" s="41"/>
      <c r="G646" s="41"/>
      <c r="I646" s="5"/>
    </row>
    <row r="647" spans="1:9" s="5" customFormat="1" ht="15">
      <c r="A647" s="449"/>
      <c r="B647" s="449"/>
      <c r="C647" s="570"/>
      <c r="D647" s="31"/>
      <c r="E647" s="571"/>
      <c r="F647" s="41"/>
      <c r="G647" s="41"/>
      <c r="I647" s="8"/>
    </row>
    <row r="648" spans="1:9" s="8" customFormat="1">
      <c r="A648" s="449"/>
      <c r="B648" s="449"/>
      <c r="C648" s="570"/>
      <c r="D648" s="31"/>
      <c r="E648" s="571"/>
      <c r="F648" s="41"/>
      <c r="G648" s="41"/>
    </row>
    <row r="649" spans="1:9" s="8" customFormat="1">
      <c r="A649" s="449"/>
      <c r="B649" s="449"/>
      <c r="C649" s="570"/>
      <c r="D649" s="31"/>
      <c r="E649" s="571"/>
      <c r="F649" s="41"/>
      <c r="G649" s="41"/>
    </row>
    <row r="650" spans="1:9" s="8" customFormat="1" ht="15.75">
      <c r="A650" s="449"/>
      <c r="B650" s="449"/>
      <c r="C650" s="570"/>
      <c r="D650" s="31"/>
      <c r="E650" s="571"/>
      <c r="F650" s="41"/>
      <c r="G650" s="41"/>
      <c r="I650" s="12"/>
    </row>
    <row r="651" spans="1:9" s="12" customFormat="1" ht="15.75">
      <c r="A651" s="449"/>
      <c r="B651" s="449"/>
      <c r="C651" s="570"/>
      <c r="D651" s="31"/>
      <c r="E651" s="571"/>
      <c r="F651" s="41"/>
      <c r="G651" s="41"/>
      <c r="I651" s="8"/>
    </row>
    <row r="652" spans="1:9" s="8" customFormat="1" ht="15.75" hidden="1">
      <c r="A652" s="449"/>
      <c r="B652" s="449"/>
      <c r="C652" s="570"/>
      <c r="D652" s="31"/>
      <c r="E652" s="571"/>
      <c r="F652" s="41"/>
      <c r="G652" s="41"/>
      <c r="I652" s="12"/>
    </row>
    <row r="653" spans="1:9" s="12" customFormat="1" ht="15.75" hidden="1">
      <c r="A653" s="449"/>
      <c r="B653" s="449"/>
      <c r="C653" s="570"/>
      <c r="D653" s="31"/>
      <c r="E653" s="571"/>
      <c r="F653" s="41"/>
      <c r="G653" s="41"/>
    </row>
    <row r="654" spans="1:9" s="12" customFormat="1" ht="15.75" hidden="1" customHeight="1">
      <c r="A654" s="449"/>
      <c r="B654" s="449"/>
      <c r="C654" s="570"/>
      <c r="D654" s="31"/>
      <c r="E654" s="571"/>
      <c r="F654" s="41"/>
      <c r="G654" s="41"/>
      <c r="I654" s="8"/>
    </row>
    <row r="655" spans="1:9" s="8" customFormat="1" ht="15.75">
      <c r="A655" s="449"/>
      <c r="B655" s="449"/>
      <c r="C655" s="570"/>
      <c r="D655" s="31"/>
      <c r="E655" s="571"/>
      <c r="F655" s="41"/>
      <c r="G655" s="41"/>
      <c r="I655" s="12"/>
    </row>
    <row r="656" spans="1:9" s="12" customFormat="1" ht="15.75">
      <c r="A656" s="449"/>
      <c r="B656" s="449"/>
      <c r="C656" s="570"/>
      <c r="D656" s="31"/>
      <c r="E656" s="571"/>
      <c r="F656" s="41"/>
      <c r="G656" s="41"/>
    </row>
    <row r="657" spans="1:10" s="12" customFormat="1" ht="15.75">
      <c r="A657" s="449"/>
      <c r="B657" s="449"/>
      <c r="C657" s="570"/>
      <c r="D657" s="31"/>
      <c r="E657" s="571"/>
      <c r="F657" s="41"/>
      <c r="G657" s="41"/>
      <c r="I657" s="8"/>
    </row>
    <row r="658" spans="1:10" s="8" customFormat="1" ht="15.75" hidden="1">
      <c r="A658" s="449"/>
      <c r="B658" s="449"/>
      <c r="C658" s="570"/>
      <c r="D658" s="31"/>
      <c r="E658" s="571"/>
      <c r="F658" s="41"/>
      <c r="G658" s="41"/>
      <c r="I658" s="12"/>
    </row>
    <row r="659" spans="1:10" s="12" customFormat="1" ht="15.75" hidden="1">
      <c r="A659" s="449"/>
      <c r="B659" s="449"/>
      <c r="C659" s="570"/>
      <c r="D659" s="31"/>
      <c r="E659" s="571"/>
      <c r="F659" s="41"/>
      <c r="G659" s="41"/>
    </row>
    <row r="660" spans="1:10" s="12" customFormat="1" ht="15.75" hidden="1" customHeight="1">
      <c r="A660" s="449"/>
      <c r="B660" s="449"/>
      <c r="C660" s="570"/>
      <c r="D660" s="31"/>
      <c r="E660" s="571"/>
      <c r="F660" s="41"/>
      <c r="G660" s="41"/>
      <c r="I660" s="8"/>
    </row>
    <row r="661" spans="1:10" s="8" customFormat="1" ht="15.75">
      <c r="A661" s="449"/>
      <c r="B661" s="449"/>
      <c r="C661" s="570"/>
      <c r="D661" s="31"/>
      <c r="E661" s="571"/>
      <c r="F661" s="41"/>
      <c r="G661" s="41"/>
      <c r="I661" s="12"/>
    </row>
    <row r="662" spans="1:10" s="12" customFormat="1" ht="15.75">
      <c r="A662" s="449"/>
      <c r="B662" s="449"/>
      <c r="C662" s="570"/>
      <c r="D662" s="31"/>
      <c r="E662" s="571"/>
      <c r="F662" s="41"/>
      <c r="G662" s="41"/>
    </row>
    <row r="663" spans="1:10" s="12" customFormat="1" ht="15.75">
      <c r="A663" s="449"/>
      <c r="B663" s="449"/>
      <c r="C663" s="570"/>
      <c r="D663" s="31"/>
      <c r="E663" s="571"/>
      <c r="F663" s="41"/>
      <c r="G663" s="41"/>
      <c r="I663" s="13"/>
    </row>
    <row r="664" spans="1:10" s="13" customFormat="1" ht="12.75" customHeight="1">
      <c r="A664" s="449"/>
      <c r="B664" s="449"/>
      <c r="C664" s="570"/>
      <c r="D664" s="31"/>
      <c r="E664" s="571"/>
      <c r="F664" s="41"/>
      <c r="G664" s="41"/>
      <c r="I664" s="14"/>
    </row>
    <row r="665" spans="1:10" s="14" customFormat="1" ht="15">
      <c r="A665" s="449"/>
      <c r="B665" s="449"/>
      <c r="C665" s="570"/>
      <c r="D665" s="31"/>
      <c r="E665" s="571"/>
      <c r="F665" s="41"/>
      <c r="G665" s="41"/>
      <c r="I665" s="13"/>
    </row>
    <row r="666" spans="1:10" s="13" customFormat="1" ht="20.100000000000001" customHeight="1">
      <c r="A666" s="449"/>
      <c r="B666" s="449"/>
      <c r="C666" s="570"/>
      <c r="D666" s="31"/>
      <c r="E666" s="571"/>
      <c r="F666" s="41"/>
      <c r="G666" s="41"/>
      <c r="I666" s="14"/>
    </row>
    <row r="667" spans="1:10" s="14" customFormat="1" ht="15" customHeight="1">
      <c r="A667" s="449"/>
      <c r="B667" s="449"/>
      <c r="C667" s="570"/>
      <c r="D667" s="31"/>
      <c r="E667" s="571"/>
      <c r="F667" s="41"/>
      <c r="G667" s="41"/>
      <c r="I667" s="8"/>
    </row>
    <row r="668" spans="1:10" s="8" customFormat="1" ht="19.5" customHeight="1">
      <c r="A668" s="449"/>
      <c r="B668" s="449"/>
      <c r="C668" s="570"/>
      <c r="D668" s="31"/>
      <c r="E668" s="571"/>
      <c r="F668" s="41"/>
      <c r="G668" s="41"/>
      <c r="I668" s="18"/>
    </row>
    <row r="669" spans="1:10" s="18" customFormat="1" ht="14.25" customHeight="1">
      <c r="A669" s="449"/>
      <c r="B669" s="449"/>
      <c r="C669" s="570"/>
      <c r="D669" s="31"/>
      <c r="E669" s="571"/>
      <c r="F669" s="41"/>
      <c r="G669" s="41"/>
      <c r="I669" s="11"/>
    </row>
    <row r="670" spans="1:10" s="19" customFormat="1" ht="19.5" customHeight="1">
      <c r="A670" s="449"/>
      <c r="B670" s="449"/>
      <c r="C670" s="570"/>
      <c r="D670" s="31"/>
      <c r="E670" s="571"/>
      <c r="F670" s="41"/>
      <c r="G670" s="41"/>
      <c r="H670" s="11"/>
      <c r="I670" s="8"/>
      <c r="J670" s="11"/>
    </row>
  </sheetData>
  <mergeCells count="30">
    <mergeCell ref="F361:G361"/>
    <mergeCell ref="F363:G363"/>
    <mergeCell ref="F365:G365"/>
    <mergeCell ref="F367:G367"/>
    <mergeCell ref="F370:G370"/>
    <mergeCell ref="B347:F347"/>
    <mergeCell ref="A351:G351"/>
    <mergeCell ref="F355:G355"/>
    <mergeCell ref="F357:G357"/>
    <mergeCell ref="F359:G359"/>
    <mergeCell ref="B291:F291"/>
    <mergeCell ref="B293:F293"/>
    <mergeCell ref="B308:F308"/>
    <mergeCell ref="A318:G318"/>
    <mergeCell ref="B333:F333"/>
    <mergeCell ref="B137:F137"/>
    <mergeCell ref="B141:F141"/>
    <mergeCell ref="B194:F194"/>
    <mergeCell ref="B198:F198"/>
    <mergeCell ref="B200:F200"/>
    <mergeCell ref="B90:F90"/>
    <mergeCell ref="B101:F101"/>
    <mergeCell ref="B104:F104"/>
    <mergeCell ref="B123:F123"/>
    <mergeCell ref="B128:F128"/>
    <mergeCell ref="A4:F4"/>
    <mergeCell ref="A5:F5"/>
    <mergeCell ref="B48:F48"/>
    <mergeCell ref="C85:D85"/>
    <mergeCell ref="B87:F87"/>
  </mergeCells>
  <pageMargins left="0.74803149606299213" right="0.55118110236220474" top="1.08" bottom="1.44" header="0.51181102362204722" footer="0.51181102362204722"/>
  <pageSetup paperSize="9" scale="76" orientation="portrait" r:id="rId1"/>
  <headerFooter alignWithMargins="0">
    <oddHeader xml:space="preserve">&amp;R&amp;8
</oddHeader>
    <oddFooter xml:space="preserve">&amp;C
____________________________________________________________________________________________
</oddFooter>
  </headerFooter>
  <rowBreaks count="27" manualBreakCount="27">
    <brk id="46" max="6" man="1"/>
    <brk id="64" max="6" man="1"/>
    <brk id="74" max="6" man="1"/>
    <brk id="88" max="6" man="1"/>
    <brk id="102" max="6" man="1"/>
    <brk id="113" max="6" man="1"/>
    <brk id="125" max="6" man="1"/>
    <brk id="138" max="6" man="1"/>
    <brk id="153" max="6" man="1"/>
    <brk id="169" max="6" man="1"/>
    <brk id="184" max="6" man="1"/>
    <brk id="195" max="6" man="1"/>
    <brk id="210" max="6" man="1"/>
    <brk id="221" max="6" man="1"/>
    <brk id="236" max="6" man="1"/>
    <brk id="243" max="6" man="1"/>
    <brk id="259" max="6" man="1"/>
    <brk id="267" max="6" man="1"/>
    <brk id="273" max="6" man="1"/>
    <brk id="285" max="6" man="1"/>
    <brk id="292" max="6" man="1"/>
    <brk id="304" max="6" man="1"/>
    <brk id="330" max="6" man="1"/>
    <brk id="349" max="16383" man="1"/>
    <brk id="547" max="16383" man="1"/>
    <brk id="608" max="16383" man="1"/>
    <brk id="6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51"/>
  <sheetViews>
    <sheetView view="pageLayout" zoomScaleNormal="100" zoomScaleSheetLayoutView="85" workbookViewId="0">
      <selection activeCell="F34" sqref="F34"/>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252</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1">
      <c r="A49" s="191"/>
      <c r="B49" s="197"/>
      <c r="C49" s="196"/>
      <c r="D49" s="196"/>
      <c r="E49" s="194"/>
      <c r="F49" s="190"/>
    </row>
    <row r="50" spans="1:11" ht="14.25">
      <c r="B50" s="191"/>
      <c r="C50" s="196"/>
      <c r="D50" s="196"/>
      <c r="E50" s="194"/>
      <c r="F50" s="190"/>
      <c r="G50" s="1804" t="s">
        <v>253</v>
      </c>
      <c r="H50" s="1805"/>
      <c r="I50" s="1805"/>
      <c r="J50" s="1805"/>
      <c r="K50" t="s">
        <v>179</v>
      </c>
    </row>
    <row r="51" spans="1:11">
      <c r="A51" s="191"/>
      <c r="B51" s="197"/>
      <c r="C51" s="196"/>
      <c r="D51" s="196"/>
      <c r="E51" s="194"/>
      <c r="F51" s="190"/>
      <c r="G51" s="190"/>
    </row>
  </sheetData>
  <mergeCells count="5">
    <mergeCell ref="A24:G24"/>
    <mergeCell ref="A25:G25"/>
    <mergeCell ref="B39:E39"/>
    <mergeCell ref="B40:D40"/>
    <mergeCell ref="G50:J50"/>
  </mergeCells>
  <pageMargins left="0.79" right="0.75" top="1" bottom="1" header="0.5" footer="0.5"/>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79"/>
  <sheetViews>
    <sheetView showZeros="0" view="pageBreakPreview" topLeftCell="A205" zoomScale="130" zoomScaleNormal="100" zoomScaleSheetLayoutView="130" zoomScalePageLayoutView="70" workbookViewId="0">
      <selection activeCell="C209" sqref="C209"/>
    </sheetView>
  </sheetViews>
  <sheetFormatPr defaultColWidth="9.42578125" defaultRowHeight="13.15" customHeight="1"/>
  <cols>
    <col min="1" max="1" width="8.85546875" style="573" customWidth="1"/>
    <col min="2" max="2" width="1.28515625" style="573" customWidth="1"/>
    <col min="3" max="3" width="43.42578125" style="573" customWidth="1"/>
    <col min="4" max="4" width="9" style="573" customWidth="1"/>
    <col min="5" max="5" width="8.28515625" style="573" customWidth="1"/>
    <col min="6" max="6" width="10.140625" style="573" customWidth="1"/>
    <col min="7" max="7" width="15.42578125" style="670" customWidth="1"/>
    <col min="8" max="9" width="9.42578125" style="573" customWidth="1"/>
    <col min="10" max="16384" width="9.42578125" style="618"/>
  </cols>
  <sheetData>
    <row r="1" spans="1:7" ht="13.7" customHeight="1">
      <c r="A1" s="269"/>
      <c r="B1" s="269"/>
      <c r="C1" s="269"/>
      <c r="D1" s="277"/>
      <c r="E1" s="277"/>
      <c r="F1" s="277"/>
      <c r="G1" s="572"/>
    </row>
    <row r="2" spans="1:7" ht="13.15" customHeight="1">
      <c r="A2" s="271"/>
      <c r="B2" s="271"/>
      <c r="C2" s="271"/>
      <c r="D2" s="271"/>
      <c r="E2" s="271"/>
      <c r="F2" s="271"/>
      <c r="G2" s="572"/>
    </row>
    <row r="3" spans="1:7" ht="13.7" customHeight="1">
      <c r="A3" s="273"/>
      <c r="B3" s="269"/>
      <c r="C3" s="273" t="s">
        <v>490</v>
      </c>
      <c r="D3" s="277"/>
      <c r="E3" s="277"/>
      <c r="F3" s="277"/>
      <c r="G3" s="572"/>
    </row>
    <row r="4" spans="1:7" s="573" customFormat="1" ht="13.7" customHeight="1">
      <c r="A4" s="269"/>
      <c r="B4" s="269"/>
      <c r="C4" s="273"/>
      <c r="D4" s="277"/>
      <c r="E4" s="277"/>
      <c r="F4" s="277"/>
      <c r="G4" s="572"/>
    </row>
    <row r="5" spans="1:7" s="573" customFormat="1" ht="13.7" customHeight="1">
      <c r="A5" s="269"/>
      <c r="B5" s="269"/>
      <c r="C5" s="274" t="s">
        <v>319</v>
      </c>
      <c r="D5" s="277"/>
      <c r="E5" s="277"/>
      <c r="F5" s="277"/>
      <c r="G5" s="572"/>
    </row>
    <row r="6" spans="1:7" s="573" customFormat="1" ht="39" customHeight="1">
      <c r="A6" s="269"/>
      <c r="B6" s="269"/>
      <c r="C6" s="275" t="s">
        <v>320</v>
      </c>
      <c r="D6" s="277"/>
      <c r="E6" s="277"/>
      <c r="F6" s="277"/>
      <c r="G6" s="572"/>
    </row>
    <row r="7" spans="1:7" s="573" customFormat="1" ht="9.75" customHeight="1">
      <c r="A7" s="278"/>
      <c r="B7" s="279"/>
      <c r="C7" s="280"/>
      <c r="D7" s="270"/>
      <c r="E7" s="281"/>
      <c r="F7" s="574"/>
      <c r="G7" s="575"/>
    </row>
    <row r="8" spans="1:7" s="573" customFormat="1" ht="27" customHeight="1">
      <c r="A8" s="282" t="s">
        <v>321</v>
      </c>
      <c r="B8" s="283"/>
      <c r="C8" s="284" t="s">
        <v>322</v>
      </c>
      <c r="D8" s="284" t="s">
        <v>323</v>
      </c>
      <c r="E8" s="284" t="s">
        <v>165</v>
      </c>
      <c r="F8" s="284" t="s">
        <v>324</v>
      </c>
      <c r="G8" s="438" t="s">
        <v>325</v>
      </c>
    </row>
    <row r="9" spans="1:7" s="573" customFormat="1" ht="12.75" customHeight="1">
      <c r="A9" s="285"/>
      <c r="B9" s="286"/>
      <c r="C9" s="287"/>
      <c r="D9" s="288"/>
      <c r="E9" s="289"/>
      <c r="F9" s="576"/>
      <c r="G9" s="577"/>
    </row>
    <row r="10" spans="1:7" s="579" customFormat="1" ht="12">
      <c r="A10" s="290" t="s">
        <v>167</v>
      </c>
      <c r="B10" s="291"/>
      <c r="C10" s="292" t="s">
        <v>754</v>
      </c>
      <c r="D10" s="293"/>
      <c r="E10" s="294"/>
      <c r="F10" s="578"/>
      <c r="G10" s="575"/>
    </row>
    <row r="11" spans="1:7" s="573" customFormat="1" ht="12.75" customHeight="1">
      <c r="A11" s="285"/>
      <c r="B11" s="286"/>
      <c r="C11" s="287"/>
      <c r="D11" s="288"/>
      <c r="E11" s="289"/>
      <c r="F11" s="576"/>
      <c r="G11" s="577"/>
    </row>
    <row r="12" spans="1:7" s="579" customFormat="1" ht="24">
      <c r="A12" s="290" t="s">
        <v>170</v>
      </c>
      <c r="B12" s="291"/>
      <c r="C12" s="292" t="s">
        <v>755</v>
      </c>
      <c r="D12" s="293"/>
      <c r="E12" s="294"/>
      <c r="F12" s="578"/>
      <c r="G12" s="575"/>
    </row>
    <row r="13" spans="1:7" s="573" customFormat="1" ht="12.75" customHeight="1">
      <c r="A13" s="285"/>
      <c r="B13" s="286"/>
      <c r="C13" s="287"/>
      <c r="D13" s="288"/>
      <c r="E13" s="289"/>
      <c r="F13" s="576"/>
      <c r="G13" s="577"/>
    </row>
    <row r="14" spans="1:7" s="573" customFormat="1" ht="144">
      <c r="A14" s="285"/>
      <c r="B14" s="286"/>
      <c r="C14" s="580" t="s">
        <v>756</v>
      </c>
      <c r="D14" s="303" t="s">
        <v>106</v>
      </c>
      <c r="E14" s="304">
        <v>1</v>
      </c>
      <c r="F14" s="1690"/>
      <c r="G14" s="575">
        <f>E14*F14</f>
        <v>0</v>
      </c>
    </row>
    <row r="15" spans="1:7" s="579" customFormat="1" ht="12">
      <c r="A15" s="295"/>
      <c r="B15" s="291"/>
      <c r="C15" s="297" t="s">
        <v>757</v>
      </c>
      <c r="D15" s="298" t="s">
        <v>106</v>
      </c>
      <c r="E15" s="299">
        <v>1</v>
      </c>
      <c r="F15" s="1692"/>
      <c r="G15" s="582">
        <f>SUM(G14)</f>
        <v>0</v>
      </c>
    </row>
    <row r="16" spans="1:7" s="573" customFormat="1" ht="12.75" customHeight="1">
      <c r="A16" s="285"/>
      <c r="B16" s="286"/>
      <c r="C16" s="287"/>
      <c r="D16" s="288"/>
      <c r="E16" s="289"/>
      <c r="F16" s="1697"/>
      <c r="G16" s="577"/>
    </row>
    <row r="17" spans="1:7" s="579" customFormat="1" ht="12">
      <c r="A17" s="290" t="s">
        <v>171</v>
      </c>
      <c r="B17" s="291"/>
      <c r="C17" s="292" t="s">
        <v>758</v>
      </c>
      <c r="D17" s="293"/>
      <c r="E17" s="294"/>
      <c r="F17" s="1691"/>
      <c r="G17" s="575"/>
    </row>
    <row r="18" spans="1:7" s="579" customFormat="1" ht="12">
      <c r="A18" s="290"/>
      <c r="B18" s="291"/>
      <c r="C18" s="292"/>
      <c r="D18" s="293"/>
      <c r="E18" s="294"/>
      <c r="F18" s="1691"/>
      <c r="G18" s="575"/>
    </row>
    <row r="19" spans="1:7" s="579" customFormat="1" ht="120">
      <c r="A19" s="295"/>
      <c r="B19" s="291"/>
      <c r="C19" s="580" t="s">
        <v>759</v>
      </c>
      <c r="D19" s="293"/>
      <c r="E19" s="289"/>
      <c r="F19" s="1691"/>
      <c r="G19" s="575"/>
    </row>
    <row r="20" spans="1:7" s="579" customFormat="1" ht="96.75" customHeight="1">
      <c r="A20" s="295"/>
      <c r="B20" s="291"/>
      <c r="C20" s="580" t="s">
        <v>760</v>
      </c>
      <c r="D20" s="293" t="s">
        <v>106</v>
      </c>
      <c r="E20" s="289">
        <v>1</v>
      </c>
      <c r="F20" s="1691"/>
      <c r="G20" s="575">
        <f>F20*E20</f>
        <v>0</v>
      </c>
    </row>
    <row r="21" spans="1:7" s="579" customFormat="1" ht="12">
      <c r="A21" s="295"/>
      <c r="B21" s="291"/>
      <c r="C21" s="580"/>
      <c r="D21" s="293"/>
      <c r="E21" s="289"/>
      <c r="F21" s="1691"/>
      <c r="G21" s="575"/>
    </row>
    <row r="22" spans="1:7" s="579" customFormat="1" ht="12">
      <c r="A22" s="295"/>
      <c r="B22" s="291"/>
      <c r="C22" s="583" t="s">
        <v>761</v>
      </c>
      <c r="D22" s="293"/>
      <c r="E22" s="289"/>
      <c r="F22" s="1691"/>
      <c r="G22" s="575"/>
    </row>
    <row r="23" spans="1:7" s="579" customFormat="1" ht="12">
      <c r="A23" s="295"/>
      <c r="B23" s="291"/>
      <c r="C23" s="583"/>
      <c r="D23" s="293"/>
      <c r="E23" s="289"/>
      <c r="F23" s="1691"/>
      <c r="G23" s="575"/>
    </row>
    <row r="24" spans="1:7" s="579" customFormat="1" ht="24">
      <c r="A24" s="300"/>
      <c r="B24" s="291" t="s">
        <v>198</v>
      </c>
      <c r="C24" s="325" t="s">
        <v>762</v>
      </c>
      <c r="D24" s="293" t="s">
        <v>106</v>
      </c>
      <c r="E24" s="294">
        <v>6</v>
      </c>
      <c r="F24" s="1691"/>
      <c r="G24" s="575">
        <f>F24*E24</f>
        <v>0</v>
      </c>
    </row>
    <row r="25" spans="1:7" s="579" customFormat="1" ht="12">
      <c r="A25" s="300"/>
      <c r="B25" s="301"/>
      <c r="C25" s="292"/>
      <c r="D25" s="293"/>
      <c r="E25" s="294"/>
      <c r="F25" s="1691"/>
      <c r="G25" s="575"/>
    </row>
    <row r="26" spans="1:7" s="579" customFormat="1" ht="24.75" customHeight="1">
      <c r="A26" s="300"/>
      <c r="B26" s="291" t="s">
        <v>198</v>
      </c>
      <c r="C26" s="583" t="s">
        <v>763</v>
      </c>
      <c r="D26" s="293" t="s">
        <v>106</v>
      </c>
      <c r="E26" s="294">
        <v>3</v>
      </c>
      <c r="F26" s="1691"/>
      <c r="G26" s="575">
        <f>F26*E26</f>
        <v>0</v>
      </c>
    </row>
    <row r="27" spans="1:7" s="579" customFormat="1" ht="12">
      <c r="A27" s="300"/>
      <c r="B27" s="291"/>
      <c r="C27" s="583"/>
      <c r="D27" s="293"/>
      <c r="E27" s="294"/>
      <c r="F27" s="1691"/>
      <c r="G27" s="575"/>
    </row>
    <row r="28" spans="1:7" s="579" customFormat="1" ht="24" customHeight="1">
      <c r="A28" s="300"/>
      <c r="B28" s="291" t="s">
        <v>198</v>
      </c>
      <c r="C28" s="583" t="s">
        <v>764</v>
      </c>
      <c r="D28" s="293" t="s">
        <v>106</v>
      </c>
      <c r="E28" s="294">
        <v>3</v>
      </c>
      <c r="F28" s="1691"/>
      <c r="G28" s="575">
        <f>F28*E28</f>
        <v>0</v>
      </c>
    </row>
    <row r="29" spans="1:7" s="579" customFormat="1" ht="12">
      <c r="A29" s="300"/>
      <c r="B29" s="291"/>
      <c r="C29" s="583"/>
      <c r="D29" s="293"/>
      <c r="E29" s="294"/>
      <c r="F29" s="1691"/>
      <c r="G29" s="575"/>
    </row>
    <row r="30" spans="1:7" s="579" customFormat="1" ht="24" customHeight="1">
      <c r="A30" s="300"/>
      <c r="B30" s="291" t="s">
        <v>198</v>
      </c>
      <c r="C30" s="583" t="s">
        <v>765</v>
      </c>
      <c r="D30" s="293" t="s">
        <v>106</v>
      </c>
      <c r="E30" s="294">
        <v>3</v>
      </c>
      <c r="F30" s="1691"/>
      <c r="G30" s="575">
        <f>F30*E30</f>
        <v>0</v>
      </c>
    </row>
    <row r="31" spans="1:7" s="579" customFormat="1" ht="12">
      <c r="A31" s="300"/>
      <c r="B31" s="291"/>
      <c r="C31" s="583"/>
      <c r="D31" s="293"/>
      <c r="E31" s="294"/>
      <c r="F31" s="1691"/>
      <c r="G31" s="575"/>
    </row>
    <row r="32" spans="1:7" s="579" customFormat="1" ht="24" customHeight="1">
      <c r="A32" s="300"/>
      <c r="B32" s="291" t="s">
        <v>198</v>
      </c>
      <c r="C32" s="583" t="s">
        <v>766</v>
      </c>
      <c r="D32" s="293" t="s">
        <v>106</v>
      </c>
      <c r="E32" s="294">
        <v>6</v>
      </c>
      <c r="F32" s="1691"/>
      <c r="G32" s="575">
        <f>F32*E32</f>
        <v>0</v>
      </c>
    </row>
    <row r="33" spans="1:7" s="579" customFormat="1" ht="12">
      <c r="A33" s="300"/>
      <c r="B33" s="291"/>
      <c r="C33" s="583"/>
      <c r="D33" s="293"/>
      <c r="E33" s="294"/>
      <c r="F33" s="1691"/>
      <c r="G33" s="575"/>
    </row>
    <row r="34" spans="1:7" s="579" customFormat="1" ht="24">
      <c r="A34" s="295"/>
      <c r="B34" s="291" t="s">
        <v>198</v>
      </c>
      <c r="C34" s="584" t="s">
        <v>767</v>
      </c>
      <c r="D34" s="293" t="s">
        <v>349</v>
      </c>
      <c r="E34" s="289">
        <v>1</v>
      </c>
      <c r="F34" s="1691"/>
      <c r="G34" s="575">
        <f>F34*E34</f>
        <v>0</v>
      </c>
    </row>
    <row r="35" spans="1:7" s="579" customFormat="1" ht="12">
      <c r="A35" s="295"/>
      <c r="B35" s="291"/>
      <c r="C35" s="583"/>
      <c r="D35" s="293"/>
      <c r="E35" s="289"/>
      <c r="F35" s="1691"/>
      <c r="G35" s="575"/>
    </row>
    <row r="36" spans="1:7" s="579" customFormat="1" ht="36">
      <c r="A36" s="295"/>
      <c r="B36" s="291" t="s">
        <v>198</v>
      </c>
      <c r="C36" s="583" t="s">
        <v>768</v>
      </c>
      <c r="D36" s="293" t="s">
        <v>349</v>
      </c>
      <c r="E36" s="289">
        <v>1</v>
      </c>
      <c r="F36" s="1691"/>
      <c r="G36" s="575">
        <f>F36*E36</f>
        <v>0</v>
      </c>
    </row>
    <row r="37" spans="1:7" s="579" customFormat="1" ht="12">
      <c r="A37" s="300"/>
      <c r="B37" s="291"/>
      <c r="C37" s="583"/>
      <c r="D37" s="293"/>
      <c r="E37" s="294"/>
      <c r="F37" s="1691"/>
      <c r="G37" s="575"/>
    </row>
    <row r="38" spans="1:7" s="579" customFormat="1" ht="12">
      <c r="A38" s="295"/>
      <c r="B38" s="291"/>
      <c r="C38" s="297" t="s">
        <v>769</v>
      </c>
      <c r="D38" s="298" t="s">
        <v>106</v>
      </c>
      <c r="E38" s="299">
        <v>1</v>
      </c>
      <c r="F38" s="1692"/>
      <c r="G38" s="582">
        <f>SUM(G20:G36)</f>
        <v>0</v>
      </c>
    </row>
    <row r="39" spans="1:7" s="579" customFormat="1" ht="12">
      <c r="A39" s="300"/>
      <c r="B39" s="301"/>
      <c r="C39" s="292"/>
      <c r="D39" s="293"/>
      <c r="E39" s="294"/>
      <c r="F39" s="1691"/>
      <c r="G39" s="575"/>
    </row>
    <row r="40" spans="1:7" s="579" customFormat="1" ht="12">
      <c r="A40" s="300"/>
      <c r="B40" s="301"/>
      <c r="C40" s="292"/>
      <c r="D40" s="293"/>
      <c r="E40" s="294"/>
      <c r="F40" s="1691"/>
      <c r="G40" s="575"/>
    </row>
    <row r="41" spans="1:7" s="579" customFormat="1" ht="12">
      <c r="A41" s="290" t="s">
        <v>173</v>
      </c>
      <c r="B41" s="291"/>
      <c r="C41" s="292" t="s">
        <v>770</v>
      </c>
      <c r="D41" s="293"/>
      <c r="E41" s="294"/>
      <c r="F41" s="1691"/>
      <c r="G41" s="575"/>
    </row>
    <row r="42" spans="1:7" s="579" customFormat="1" ht="12">
      <c r="A42" s="290"/>
      <c r="B42" s="291"/>
      <c r="C42" s="292"/>
      <c r="D42" s="293"/>
      <c r="E42" s="294"/>
      <c r="F42" s="1691"/>
      <c r="G42" s="575"/>
    </row>
    <row r="43" spans="1:7" s="579" customFormat="1" ht="84.75" customHeight="1">
      <c r="A43" s="295"/>
      <c r="B43" s="291"/>
      <c r="C43" s="580" t="s">
        <v>771</v>
      </c>
      <c r="D43" s="293"/>
      <c r="E43" s="289"/>
      <c r="F43" s="1691"/>
      <c r="G43" s="575"/>
    </row>
    <row r="44" spans="1:7" s="579" customFormat="1" ht="72.75" customHeight="1">
      <c r="A44" s="295"/>
      <c r="B44" s="291"/>
      <c r="C44" s="580" t="s">
        <v>772</v>
      </c>
      <c r="D44" s="293" t="s">
        <v>106</v>
      </c>
      <c r="E44" s="289">
        <v>1</v>
      </c>
      <c r="F44" s="1691"/>
      <c r="G44" s="575">
        <f>F44*E44</f>
        <v>0</v>
      </c>
    </row>
    <row r="45" spans="1:7" s="579" customFormat="1" ht="12">
      <c r="A45" s="295"/>
      <c r="B45" s="291"/>
      <c r="C45" s="580"/>
      <c r="D45" s="293"/>
      <c r="E45" s="289"/>
      <c r="F45" s="1691"/>
      <c r="G45" s="575"/>
    </row>
    <row r="46" spans="1:7" s="579" customFormat="1" ht="12">
      <c r="A46" s="295"/>
      <c r="B46" s="291"/>
      <c r="C46" s="583" t="s">
        <v>761</v>
      </c>
      <c r="D46" s="293"/>
      <c r="E46" s="289"/>
      <c r="F46" s="1691"/>
      <c r="G46" s="575"/>
    </row>
    <row r="47" spans="1:7" s="579" customFormat="1" ht="12">
      <c r="A47" s="295"/>
      <c r="B47" s="291"/>
      <c r="C47" s="583"/>
      <c r="D47" s="293"/>
      <c r="E47" s="289"/>
      <c r="F47" s="1691"/>
      <c r="G47" s="575"/>
    </row>
    <row r="48" spans="1:7" s="579" customFormat="1" ht="37.5">
      <c r="A48" s="300"/>
      <c r="B48" s="291" t="s">
        <v>198</v>
      </c>
      <c r="C48" s="583" t="s">
        <v>773</v>
      </c>
      <c r="D48" s="293" t="s">
        <v>106</v>
      </c>
      <c r="E48" s="294">
        <v>1</v>
      </c>
      <c r="F48" s="1691"/>
      <c r="G48" s="575">
        <f>F48*E48</f>
        <v>0</v>
      </c>
    </row>
    <row r="49" spans="1:7" s="579" customFormat="1" ht="12">
      <c r="A49" s="300"/>
      <c r="B49" s="301"/>
      <c r="C49" s="292"/>
      <c r="D49" s="293"/>
      <c r="E49" s="294"/>
      <c r="F49" s="1691"/>
      <c r="G49" s="575"/>
    </row>
    <row r="50" spans="1:7" s="579" customFormat="1" ht="49.5">
      <c r="A50" s="300"/>
      <c r="B50" s="291" t="s">
        <v>198</v>
      </c>
      <c r="C50" s="583" t="s">
        <v>774</v>
      </c>
      <c r="D50" s="293" t="s">
        <v>106</v>
      </c>
      <c r="E50" s="294">
        <v>1</v>
      </c>
      <c r="F50" s="1691"/>
      <c r="G50" s="575">
        <f>F50*E50</f>
        <v>0</v>
      </c>
    </row>
    <row r="51" spans="1:7" s="579" customFormat="1" ht="12">
      <c r="A51" s="300"/>
      <c r="B51" s="301"/>
      <c r="C51" s="292"/>
      <c r="D51" s="293"/>
      <c r="E51" s="294"/>
      <c r="F51" s="1691"/>
      <c r="G51" s="575"/>
    </row>
    <row r="52" spans="1:7" s="579" customFormat="1" ht="13.5" customHeight="1">
      <c r="A52" s="300"/>
      <c r="B52" s="291" t="s">
        <v>198</v>
      </c>
      <c r="C52" s="325" t="s">
        <v>775</v>
      </c>
      <c r="D52" s="585" t="s">
        <v>106</v>
      </c>
      <c r="E52" s="289">
        <v>5</v>
      </c>
      <c r="F52" s="1691"/>
      <c r="G52" s="575">
        <f>F52*E52</f>
        <v>0</v>
      </c>
    </row>
    <row r="53" spans="1:7" s="579" customFormat="1" ht="12">
      <c r="A53" s="300"/>
      <c r="B53" s="301"/>
      <c r="C53" s="292"/>
      <c r="D53" s="293"/>
      <c r="E53" s="294"/>
      <c r="F53" s="1691"/>
      <c r="G53" s="575"/>
    </row>
    <row r="54" spans="1:7" s="579" customFormat="1" ht="36">
      <c r="A54" s="295"/>
      <c r="B54" s="291" t="s">
        <v>198</v>
      </c>
      <c r="C54" s="325" t="s">
        <v>776</v>
      </c>
      <c r="D54" s="293" t="s">
        <v>106</v>
      </c>
      <c r="E54" s="294">
        <v>1</v>
      </c>
      <c r="F54" s="1691"/>
      <c r="G54" s="575">
        <f>F54*E54</f>
        <v>0</v>
      </c>
    </row>
    <row r="55" spans="1:7" s="579" customFormat="1" ht="12">
      <c r="A55" s="300"/>
      <c r="B55" s="301"/>
      <c r="C55" s="292"/>
      <c r="D55" s="293"/>
      <c r="E55" s="294"/>
      <c r="F55" s="1691"/>
      <c r="G55" s="575"/>
    </row>
    <row r="56" spans="1:7" s="579" customFormat="1" ht="24">
      <c r="A56" s="295"/>
      <c r="B56" s="291" t="s">
        <v>198</v>
      </c>
      <c r="C56" s="325" t="s">
        <v>777</v>
      </c>
      <c r="D56" s="293" t="s">
        <v>106</v>
      </c>
      <c r="E56" s="294">
        <v>2</v>
      </c>
      <c r="F56" s="1691"/>
      <c r="G56" s="575">
        <f>F56*E56</f>
        <v>0</v>
      </c>
    </row>
    <row r="57" spans="1:7" s="579" customFormat="1" ht="12">
      <c r="A57" s="300"/>
      <c r="B57" s="301"/>
      <c r="C57" s="292"/>
      <c r="D57" s="293"/>
      <c r="E57" s="294"/>
      <c r="F57" s="1691"/>
      <c r="G57" s="575"/>
    </row>
    <row r="58" spans="1:7" s="579" customFormat="1" ht="24">
      <c r="A58" s="295"/>
      <c r="B58" s="291" t="s">
        <v>198</v>
      </c>
      <c r="C58" s="325" t="s">
        <v>778</v>
      </c>
      <c r="D58" s="293" t="s">
        <v>106</v>
      </c>
      <c r="E58" s="294">
        <v>4</v>
      </c>
      <c r="F58" s="1691"/>
      <c r="G58" s="575">
        <f>F58*E58</f>
        <v>0</v>
      </c>
    </row>
    <row r="59" spans="1:7" s="579" customFormat="1" ht="12">
      <c r="A59" s="300"/>
      <c r="B59" s="301"/>
      <c r="C59" s="292"/>
      <c r="D59" s="293"/>
      <c r="E59" s="294"/>
      <c r="F59" s="1691"/>
      <c r="G59" s="575"/>
    </row>
    <row r="60" spans="1:7" s="579" customFormat="1" ht="72">
      <c r="A60" s="300"/>
      <c r="B60" s="291" t="s">
        <v>198</v>
      </c>
      <c r="C60" s="583" t="s">
        <v>779</v>
      </c>
      <c r="D60" s="293" t="s">
        <v>106</v>
      </c>
      <c r="E60" s="289">
        <v>2</v>
      </c>
      <c r="F60" s="1691"/>
      <c r="G60" s="575">
        <f>F60*E60</f>
        <v>0</v>
      </c>
    </row>
    <row r="61" spans="1:7" s="579" customFormat="1" ht="12">
      <c r="A61" s="300"/>
      <c r="B61" s="301"/>
      <c r="C61" s="292"/>
      <c r="D61" s="293"/>
      <c r="E61" s="294"/>
      <c r="F61" s="1691"/>
      <c r="G61" s="575"/>
    </row>
    <row r="62" spans="1:7" s="579" customFormat="1" ht="72">
      <c r="A62" s="300"/>
      <c r="B62" s="291" t="s">
        <v>198</v>
      </c>
      <c r="C62" s="583" t="s">
        <v>780</v>
      </c>
      <c r="D62" s="293" t="s">
        <v>106</v>
      </c>
      <c r="E62" s="289">
        <v>14</v>
      </c>
      <c r="F62" s="1691"/>
      <c r="G62" s="575">
        <f>F62*E62</f>
        <v>0</v>
      </c>
    </row>
    <row r="63" spans="1:7" s="579" customFormat="1" ht="12">
      <c r="A63" s="300"/>
      <c r="B63" s="301"/>
      <c r="C63" s="292"/>
      <c r="D63" s="293"/>
      <c r="E63" s="294"/>
      <c r="F63" s="1691"/>
      <c r="G63" s="575"/>
    </row>
    <row r="64" spans="1:7" s="579" customFormat="1" ht="24">
      <c r="A64" s="295"/>
      <c r="B64" s="291" t="s">
        <v>198</v>
      </c>
      <c r="C64" s="325" t="s">
        <v>781</v>
      </c>
      <c r="D64" s="293" t="s">
        <v>106</v>
      </c>
      <c r="E64" s="289">
        <v>2</v>
      </c>
      <c r="F64" s="1691"/>
      <c r="G64" s="575">
        <f>F64*E64</f>
        <v>0</v>
      </c>
    </row>
    <row r="65" spans="1:7" s="579" customFormat="1" ht="12">
      <c r="A65" s="300"/>
      <c r="B65" s="301"/>
      <c r="C65" s="292"/>
      <c r="D65" s="293"/>
      <c r="E65" s="294"/>
      <c r="F65" s="1691"/>
      <c r="G65" s="575"/>
    </row>
    <row r="66" spans="1:7" s="579" customFormat="1" ht="36">
      <c r="A66" s="295"/>
      <c r="B66" s="291" t="s">
        <v>198</v>
      </c>
      <c r="C66" s="584" t="s">
        <v>782</v>
      </c>
      <c r="D66" s="293" t="s">
        <v>349</v>
      </c>
      <c r="E66" s="289">
        <v>1</v>
      </c>
      <c r="F66" s="1691"/>
      <c r="G66" s="575">
        <f>F66*E66</f>
        <v>0</v>
      </c>
    </row>
    <row r="67" spans="1:7" s="579" customFormat="1" ht="12">
      <c r="A67" s="300"/>
      <c r="B67" s="301"/>
      <c r="C67" s="292"/>
      <c r="D67" s="293"/>
      <c r="E67" s="294"/>
      <c r="F67" s="1691"/>
      <c r="G67" s="575"/>
    </row>
    <row r="68" spans="1:7" s="579" customFormat="1" ht="24">
      <c r="A68" s="295"/>
      <c r="B68" s="291" t="s">
        <v>198</v>
      </c>
      <c r="C68" s="584" t="s">
        <v>767</v>
      </c>
      <c r="D68" s="293" t="s">
        <v>349</v>
      </c>
      <c r="E68" s="289">
        <v>1</v>
      </c>
      <c r="F68" s="1691"/>
      <c r="G68" s="575">
        <f>F68*E68</f>
        <v>0</v>
      </c>
    </row>
    <row r="69" spans="1:7" s="579" customFormat="1" ht="12">
      <c r="A69" s="295"/>
      <c r="B69" s="291"/>
      <c r="C69" s="583"/>
      <c r="D69" s="293"/>
      <c r="E69" s="289"/>
      <c r="F69" s="1691"/>
      <c r="G69" s="575"/>
    </row>
    <row r="70" spans="1:7" s="579" customFormat="1" ht="36">
      <c r="A70" s="295"/>
      <c r="B70" s="291" t="s">
        <v>198</v>
      </c>
      <c r="C70" s="583" t="s">
        <v>768</v>
      </c>
      <c r="D70" s="293" t="s">
        <v>349</v>
      </c>
      <c r="E70" s="289">
        <v>1</v>
      </c>
      <c r="F70" s="1691"/>
      <c r="G70" s="575">
        <f>F70*E70</f>
        <v>0</v>
      </c>
    </row>
    <row r="71" spans="1:7" s="579" customFormat="1" ht="12">
      <c r="A71" s="300"/>
      <c r="B71" s="291"/>
      <c r="C71" s="583"/>
      <c r="D71" s="293"/>
      <c r="E71" s="294"/>
      <c r="F71" s="1691"/>
      <c r="G71" s="575"/>
    </row>
    <row r="72" spans="1:7" s="579" customFormat="1" ht="24">
      <c r="A72" s="295"/>
      <c r="B72" s="291"/>
      <c r="C72" s="297" t="s">
        <v>783</v>
      </c>
      <c r="D72" s="298" t="s">
        <v>106</v>
      </c>
      <c r="E72" s="299">
        <v>1</v>
      </c>
      <c r="F72" s="1692"/>
      <c r="G72" s="582">
        <f>SUM(G44:G70)</f>
        <v>0</v>
      </c>
    </row>
    <row r="73" spans="1:7" s="579" customFormat="1" ht="12">
      <c r="A73" s="300"/>
      <c r="B73" s="301"/>
      <c r="C73" s="292"/>
      <c r="D73" s="293"/>
      <c r="E73" s="294"/>
      <c r="F73" s="1691"/>
      <c r="G73" s="575"/>
    </row>
    <row r="74" spans="1:7" s="579" customFormat="1" ht="12">
      <c r="A74" s="300"/>
      <c r="B74" s="301"/>
      <c r="C74" s="292"/>
      <c r="D74" s="293"/>
      <c r="E74" s="294"/>
      <c r="F74" s="1691"/>
      <c r="G74" s="575"/>
    </row>
    <row r="75" spans="1:7" s="579" customFormat="1" ht="24">
      <c r="A75" s="290" t="s">
        <v>414</v>
      </c>
      <c r="B75" s="291"/>
      <c r="C75" s="292" t="s">
        <v>784</v>
      </c>
      <c r="D75" s="293"/>
      <c r="E75" s="294"/>
      <c r="F75" s="1691"/>
      <c r="G75" s="575"/>
    </row>
    <row r="76" spans="1:7" s="579" customFormat="1" ht="12">
      <c r="A76" s="300"/>
      <c r="B76" s="301"/>
      <c r="C76" s="292"/>
      <c r="D76" s="293"/>
      <c r="E76" s="294"/>
      <c r="F76" s="1691"/>
      <c r="G76" s="575"/>
    </row>
    <row r="77" spans="1:7" s="579" customFormat="1" ht="96.75" customHeight="1">
      <c r="A77" s="295"/>
      <c r="B77" s="291"/>
      <c r="C77" s="580" t="s">
        <v>785</v>
      </c>
      <c r="D77" s="293"/>
      <c r="E77" s="289"/>
      <c r="F77" s="1691"/>
      <c r="G77" s="575"/>
    </row>
    <row r="78" spans="1:7" s="579" customFormat="1" ht="72.75" customHeight="1">
      <c r="A78" s="295"/>
      <c r="B78" s="291"/>
      <c r="C78" s="580" t="s">
        <v>772</v>
      </c>
      <c r="D78" s="293" t="s">
        <v>106</v>
      </c>
      <c r="E78" s="289">
        <v>1</v>
      </c>
      <c r="F78" s="1691"/>
      <c r="G78" s="575">
        <f>F78*E78</f>
        <v>0</v>
      </c>
    </row>
    <row r="79" spans="1:7" s="579" customFormat="1" ht="12">
      <c r="A79" s="295"/>
      <c r="B79" s="291"/>
      <c r="C79" s="580"/>
      <c r="D79" s="293"/>
      <c r="E79" s="289"/>
      <c r="F79" s="1691"/>
      <c r="G79" s="575"/>
    </row>
    <row r="80" spans="1:7" s="579" customFormat="1" ht="12">
      <c r="A80" s="295"/>
      <c r="B80" s="291"/>
      <c r="C80" s="583" t="s">
        <v>761</v>
      </c>
      <c r="D80" s="293"/>
      <c r="E80" s="289"/>
      <c r="F80" s="1691"/>
      <c r="G80" s="575"/>
    </row>
    <row r="81" spans="1:7" s="579" customFormat="1" ht="12">
      <c r="A81" s="300"/>
      <c r="B81" s="301"/>
      <c r="C81" s="292"/>
      <c r="D81" s="293"/>
      <c r="E81" s="294"/>
      <c r="F81" s="1691"/>
      <c r="G81" s="575"/>
    </row>
    <row r="82" spans="1:7" s="579" customFormat="1" ht="24">
      <c r="A82" s="295"/>
      <c r="B82" s="291" t="s">
        <v>198</v>
      </c>
      <c r="C82" s="325" t="s">
        <v>778</v>
      </c>
      <c r="D82" s="293" t="s">
        <v>106</v>
      </c>
      <c r="E82" s="294">
        <v>1</v>
      </c>
      <c r="F82" s="1691"/>
      <c r="G82" s="575">
        <f>F82*E82</f>
        <v>0</v>
      </c>
    </row>
    <row r="83" spans="1:7" s="579" customFormat="1" ht="12">
      <c r="A83" s="300"/>
      <c r="B83" s="301"/>
      <c r="C83" s="292"/>
      <c r="D83" s="293"/>
      <c r="E83" s="294"/>
      <c r="F83" s="1691"/>
      <c r="G83" s="575"/>
    </row>
    <row r="84" spans="1:7" s="579" customFormat="1" ht="24">
      <c r="A84" s="295"/>
      <c r="B84" s="291" t="s">
        <v>198</v>
      </c>
      <c r="C84" s="325" t="s">
        <v>786</v>
      </c>
      <c r="D84" s="293" t="s">
        <v>106</v>
      </c>
      <c r="E84" s="289">
        <v>1</v>
      </c>
      <c r="F84" s="1691"/>
      <c r="G84" s="575">
        <f>F84*E84</f>
        <v>0</v>
      </c>
    </row>
    <row r="85" spans="1:7" s="579" customFormat="1" ht="12">
      <c r="A85" s="300"/>
      <c r="B85" s="301"/>
      <c r="C85" s="292"/>
      <c r="D85" s="293"/>
      <c r="E85" s="294"/>
      <c r="F85" s="1691"/>
      <c r="G85" s="575"/>
    </row>
    <row r="86" spans="1:7" s="579" customFormat="1" ht="72">
      <c r="A86" s="300"/>
      <c r="B86" s="291" t="s">
        <v>198</v>
      </c>
      <c r="C86" s="583" t="s">
        <v>779</v>
      </c>
      <c r="D86" s="293" t="s">
        <v>106</v>
      </c>
      <c r="E86" s="289">
        <v>5</v>
      </c>
      <c r="F86" s="1691"/>
      <c r="G86" s="575">
        <f>F86*E86</f>
        <v>0</v>
      </c>
    </row>
    <row r="87" spans="1:7" s="579" customFormat="1" ht="12">
      <c r="A87" s="300"/>
      <c r="B87" s="291"/>
      <c r="C87" s="583"/>
      <c r="D87" s="293"/>
      <c r="E87" s="289"/>
      <c r="F87" s="1691"/>
      <c r="G87" s="575"/>
    </row>
    <row r="88" spans="1:7" s="579" customFormat="1" ht="36">
      <c r="A88" s="295"/>
      <c r="B88" s="291" t="s">
        <v>198</v>
      </c>
      <c r="C88" s="584" t="s">
        <v>782</v>
      </c>
      <c r="D88" s="293" t="s">
        <v>349</v>
      </c>
      <c r="E88" s="289">
        <v>1</v>
      </c>
      <c r="F88" s="1691"/>
      <c r="G88" s="575">
        <f>F88*E88</f>
        <v>0</v>
      </c>
    </row>
    <row r="89" spans="1:7" s="579" customFormat="1" ht="12">
      <c r="A89" s="300"/>
      <c r="B89" s="301"/>
      <c r="C89" s="292"/>
      <c r="D89" s="293"/>
      <c r="E89" s="294"/>
      <c r="F89" s="1691"/>
      <c r="G89" s="575"/>
    </row>
    <row r="90" spans="1:7" s="579" customFormat="1" ht="24">
      <c r="A90" s="295"/>
      <c r="B90" s="291" t="s">
        <v>198</v>
      </c>
      <c r="C90" s="584" t="s">
        <v>767</v>
      </c>
      <c r="D90" s="293" t="s">
        <v>349</v>
      </c>
      <c r="E90" s="289">
        <v>1</v>
      </c>
      <c r="F90" s="1691"/>
      <c r="G90" s="575">
        <f>F90*E90</f>
        <v>0</v>
      </c>
    </row>
    <row r="91" spans="1:7" s="579" customFormat="1" ht="12">
      <c r="A91" s="295"/>
      <c r="B91" s="291"/>
      <c r="C91" s="583"/>
      <c r="D91" s="293"/>
      <c r="E91" s="289"/>
      <c r="F91" s="1691"/>
      <c r="G91" s="575"/>
    </row>
    <row r="92" spans="1:7" s="579" customFormat="1" ht="36">
      <c r="A92" s="295"/>
      <c r="B92" s="291" t="s">
        <v>198</v>
      </c>
      <c r="C92" s="583" t="s">
        <v>768</v>
      </c>
      <c r="D92" s="293" t="s">
        <v>349</v>
      </c>
      <c r="E92" s="289">
        <v>1</v>
      </c>
      <c r="F92" s="1691"/>
      <c r="G92" s="575">
        <f>F92*E92</f>
        <v>0</v>
      </c>
    </row>
    <row r="93" spans="1:7" s="579" customFormat="1" ht="12">
      <c r="A93" s="300"/>
      <c r="B93" s="301"/>
      <c r="C93" s="292"/>
      <c r="D93" s="293"/>
      <c r="E93" s="294"/>
      <c r="F93" s="1691"/>
      <c r="G93" s="575"/>
    </row>
    <row r="94" spans="1:7" s="579" customFormat="1" ht="24">
      <c r="A94" s="295"/>
      <c r="B94" s="291"/>
      <c r="C94" s="297" t="s">
        <v>787</v>
      </c>
      <c r="D94" s="298"/>
      <c r="E94" s="299"/>
      <c r="F94" s="1692"/>
      <c r="G94" s="586">
        <f>SUM(G78:G92)</f>
        <v>0</v>
      </c>
    </row>
    <row r="95" spans="1:7" s="579" customFormat="1" ht="12">
      <c r="A95" s="300"/>
      <c r="B95" s="301"/>
      <c r="C95" s="292"/>
      <c r="D95" s="293"/>
      <c r="E95" s="294"/>
      <c r="F95" s="1691"/>
      <c r="G95" s="575"/>
    </row>
    <row r="96" spans="1:7" s="579" customFormat="1" ht="12">
      <c r="A96" s="300"/>
      <c r="B96" s="301"/>
      <c r="C96" s="292"/>
      <c r="D96" s="293"/>
      <c r="E96" s="294"/>
      <c r="F96" s="1691"/>
      <c r="G96" s="575"/>
    </row>
    <row r="97" spans="1:9" s="579" customFormat="1" ht="48">
      <c r="A97" s="295"/>
      <c r="B97" s="291"/>
      <c r="C97" s="587" t="s">
        <v>788</v>
      </c>
      <c r="D97" s="298" t="s">
        <v>106</v>
      </c>
      <c r="E97" s="299">
        <v>3</v>
      </c>
      <c r="F97" s="1799">
        <f>G94</f>
        <v>0</v>
      </c>
      <c r="G97" s="582">
        <f>E97*F97</f>
        <v>0</v>
      </c>
      <c r="I97" s="1041"/>
    </row>
    <row r="98" spans="1:9" s="579" customFormat="1" ht="12">
      <c r="A98" s="300"/>
      <c r="B98" s="301"/>
      <c r="C98" s="292"/>
      <c r="D98" s="293"/>
      <c r="E98" s="294"/>
      <c r="F98" s="1691"/>
      <c r="G98" s="575"/>
    </row>
    <row r="99" spans="1:9" s="579" customFormat="1" ht="12">
      <c r="A99" s="300"/>
      <c r="B99" s="301"/>
      <c r="C99" s="292"/>
      <c r="D99" s="293"/>
      <c r="E99" s="294"/>
      <c r="F99" s="1691"/>
      <c r="G99" s="575"/>
    </row>
    <row r="100" spans="1:9" s="579" customFormat="1" ht="24">
      <c r="A100" s="290" t="s">
        <v>215</v>
      </c>
      <c r="B100" s="291"/>
      <c r="C100" s="292" t="s">
        <v>789</v>
      </c>
      <c r="D100" s="293"/>
      <c r="E100" s="294"/>
      <c r="F100" s="1691"/>
      <c r="G100" s="575"/>
    </row>
    <row r="101" spans="1:9" s="579" customFormat="1" ht="12">
      <c r="A101" s="300"/>
      <c r="B101" s="301"/>
      <c r="C101" s="292"/>
      <c r="D101" s="293"/>
      <c r="E101" s="294"/>
      <c r="F101" s="1691"/>
      <c r="G101" s="575"/>
    </row>
    <row r="102" spans="1:9" s="579" customFormat="1" ht="84" customHeight="1">
      <c r="A102" s="295"/>
      <c r="B102" s="291"/>
      <c r="C102" s="580" t="s">
        <v>790</v>
      </c>
      <c r="D102" s="293"/>
      <c r="E102" s="289"/>
      <c r="F102" s="1691"/>
      <c r="G102" s="575"/>
    </row>
    <row r="103" spans="1:9" s="579" customFormat="1" ht="75" customHeight="1">
      <c r="A103" s="295"/>
      <c r="B103" s="291"/>
      <c r="C103" s="580" t="s">
        <v>772</v>
      </c>
      <c r="D103" s="293" t="s">
        <v>106</v>
      </c>
      <c r="E103" s="289">
        <v>1</v>
      </c>
      <c r="F103" s="1691"/>
      <c r="G103" s="575">
        <f>F103*E103</f>
        <v>0</v>
      </c>
    </row>
    <row r="104" spans="1:9" s="579" customFormat="1" ht="12">
      <c r="A104" s="295"/>
      <c r="B104" s="291"/>
      <c r="C104" s="580"/>
      <c r="D104" s="293"/>
      <c r="E104" s="289"/>
      <c r="F104" s="1691"/>
      <c r="G104" s="575"/>
    </row>
    <row r="105" spans="1:9" s="579" customFormat="1" ht="12">
      <c r="A105" s="295"/>
      <c r="B105" s="291"/>
      <c r="C105" s="583" t="s">
        <v>761</v>
      </c>
      <c r="D105" s="293"/>
      <c r="E105" s="289"/>
      <c r="F105" s="1691"/>
      <c r="G105" s="575"/>
    </row>
    <row r="106" spans="1:9" s="579" customFormat="1" ht="12">
      <c r="A106" s="300"/>
      <c r="B106" s="301"/>
      <c r="C106" s="292"/>
      <c r="D106" s="293"/>
      <c r="E106" s="294"/>
      <c r="F106" s="1691"/>
      <c r="G106" s="575"/>
    </row>
    <row r="107" spans="1:9" s="579" customFormat="1" ht="24">
      <c r="A107" s="295"/>
      <c r="B107" s="291" t="s">
        <v>198</v>
      </c>
      <c r="C107" s="325" t="s">
        <v>778</v>
      </c>
      <c r="D107" s="293" t="s">
        <v>106</v>
      </c>
      <c r="E107" s="294">
        <v>1</v>
      </c>
      <c r="F107" s="1691"/>
      <c r="G107" s="575">
        <f>F107*E107</f>
        <v>0</v>
      </c>
    </row>
    <row r="108" spans="1:9" s="579" customFormat="1" ht="12">
      <c r="A108" s="300"/>
      <c r="B108" s="301"/>
      <c r="C108" s="292"/>
      <c r="D108" s="293"/>
      <c r="E108" s="294"/>
      <c r="F108" s="1691"/>
      <c r="G108" s="575"/>
    </row>
    <row r="109" spans="1:9" s="579" customFormat="1" ht="24">
      <c r="A109" s="295"/>
      <c r="B109" s="291" t="s">
        <v>198</v>
      </c>
      <c r="C109" s="325" t="s">
        <v>786</v>
      </c>
      <c r="D109" s="293" t="s">
        <v>106</v>
      </c>
      <c r="E109" s="289">
        <v>1</v>
      </c>
      <c r="F109" s="1691"/>
      <c r="G109" s="575">
        <f>F109*E109</f>
        <v>0</v>
      </c>
    </row>
    <row r="110" spans="1:9" s="579" customFormat="1" ht="12">
      <c r="A110" s="300"/>
      <c r="B110" s="301"/>
      <c r="C110" s="292"/>
      <c r="D110" s="293"/>
      <c r="E110" s="294"/>
      <c r="F110" s="1691"/>
      <c r="G110" s="575"/>
    </row>
    <row r="111" spans="1:9" s="579" customFormat="1" ht="72">
      <c r="A111" s="300"/>
      <c r="B111" s="291" t="s">
        <v>198</v>
      </c>
      <c r="C111" s="583" t="s">
        <v>779</v>
      </c>
      <c r="D111" s="293" t="s">
        <v>106</v>
      </c>
      <c r="E111" s="289">
        <v>2</v>
      </c>
      <c r="F111" s="1691"/>
      <c r="G111" s="575">
        <f>F111*E111</f>
        <v>0</v>
      </c>
    </row>
    <row r="112" spans="1:9" s="579" customFormat="1" ht="12">
      <c r="A112" s="300"/>
      <c r="B112" s="291"/>
      <c r="C112" s="583"/>
      <c r="D112" s="293"/>
      <c r="E112" s="289"/>
      <c r="F112" s="1691"/>
      <c r="G112" s="575"/>
    </row>
    <row r="113" spans="1:7" s="579" customFormat="1" ht="36">
      <c r="A113" s="295"/>
      <c r="B113" s="291" t="s">
        <v>198</v>
      </c>
      <c r="C113" s="584" t="s">
        <v>782</v>
      </c>
      <c r="D113" s="293" t="s">
        <v>349</v>
      </c>
      <c r="E113" s="289">
        <v>1</v>
      </c>
      <c r="F113" s="1691"/>
      <c r="G113" s="575">
        <f>F113*E113</f>
        <v>0</v>
      </c>
    </row>
    <row r="114" spans="1:7" s="579" customFormat="1" ht="12">
      <c r="A114" s="300"/>
      <c r="B114" s="301"/>
      <c r="C114" s="292"/>
      <c r="D114" s="293"/>
      <c r="E114" s="294"/>
      <c r="F114" s="1691"/>
      <c r="G114" s="575"/>
    </row>
    <row r="115" spans="1:7" s="579" customFormat="1" ht="24">
      <c r="A115" s="295"/>
      <c r="B115" s="291" t="s">
        <v>198</v>
      </c>
      <c r="C115" s="584" t="s">
        <v>767</v>
      </c>
      <c r="D115" s="293" t="s">
        <v>349</v>
      </c>
      <c r="E115" s="289">
        <v>1</v>
      </c>
      <c r="F115" s="1691"/>
      <c r="G115" s="575">
        <f>F115*E115</f>
        <v>0</v>
      </c>
    </row>
    <row r="116" spans="1:7" s="579" customFormat="1" ht="12">
      <c r="A116" s="295"/>
      <c r="B116" s="291"/>
      <c r="C116" s="583"/>
      <c r="D116" s="293"/>
      <c r="E116" s="289"/>
      <c r="F116" s="1691"/>
      <c r="G116" s="575"/>
    </row>
    <row r="117" spans="1:7" s="579" customFormat="1" ht="36">
      <c r="A117" s="295"/>
      <c r="B117" s="291" t="s">
        <v>198</v>
      </c>
      <c r="C117" s="583" t="s">
        <v>768</v>
      </c>
      <c r="D117" s="293" t="s">
        <v>349</v>
      </c>
      <c r="E117" s="289">
        <v>1</v>
      </c>
      <c r="F117" s="1691"/>
      <c r="G117" s="575">
        <f>F117*E117</f>
        <v>0</v>
      </c>
    </row>
    <row r="118" spans="1:7" s="579" customFormat="1" ht="12">
      <c r="A118" s="300"/>
      <c r="B118" s="301"/>
      <c r="C118" s="292"/>
      <c r="D118" s="293"/>
      <c r="E118" s="294"/>
      <c r="F118" s="1691"/>
      <c r="G118" s="575"/>
    </row>
    <row r="119" spans="1:7" s="579" customFormat="1" ht="24">
      <c r="A119" s="295"/>
      <c r="B119" s="291"/>
      <c r="C119" s="297" t="s">
        <v>791</v>
      </c>
      <c r="D119" s="298" t="s">
        <v>106</v>
      </c>
      <c r="E119" s="299">
        <v>1</v>
      </c>
      <c r="F119" s="1692"/>
      <c r="G119" s="586">
        <f>SUM(G103:G117)</f>
        <v>0</v>
      </c>
    </row>
    <row r="120" spans="1:7" s="579" customFormat="1" ht="12">
      <c r="A120" s="300"/>
      <c r="B120" s="301"/>
      <c r="C120" s="292"/>
      <c r="D120" s="293"/>
      <c r="E120" s="294"/>
      <c r="F120" s="1691"/>
      <c r="G120" s="575"/>
    </row>
    <row r="121" spans="1:7" s="579" customFormat="1" ht="12">
      <c r="A121" s="300"/>
      <c r="B121" s="301"/>
      <c r="C121" s="292"/>
      <c r="D121" s="293"/>
      <c r="E121" s="294"/>
      <c r="F121" s="1691"/>
      <c r="G121" s="575"/>
    </row>
    <row r="122" spans="1:7" s="579" customFormat="1" ht="12">
      <c r="A122" s="290" t="s">
        <v>415</v>
      </c>
      <c r="B122" s="291"/>
      <c r="C122" s="292" t="s">
        <v>792</v>
      </c>
      <c r="D122" s="293"/>
      <c r="E122" s="294"/>
      <c r="F122" s="1691"/>
      <c r="G122" s="575"/>
    </row>
    <row r="123" spans="1:7" s="579" customFormat="1" ht="12">
      <c r="A123" s="290"/>
      <c r="B123" s="291"/>
      <c r="C123" s="292"/>
      <c r="D123" s="293"/>
      <c r="E123" s="294"/>
      <c r="F123" s="1691"/>
      <c r="G123" s="575"/>
    </row>
    <row r="124" spans="1:7" s="579" customFormat="1" ht="97.5" customHeight="1">
      <c r="A124" s="295"/>
      <c r="B124" s="291"/>
      <c r="C124" s="580" t="s">
        <v>793</v>
      </c>
      <c r="D124" s="293"/>
      <c r="E124" s="289"/>
      <c r="F124" s="1691"/>
      <c r="G124" s="575"/>
    </row>
    <row r="125" spans="1:7" s="579" customFormat="1" ht="98.25" customHeight="1">
      <c r="A125" s="295"/>
      <c r="B125" s="291"/>
      <c r="C125" s="580" t="s">
        <v>760</v>
      </c>
      <c r="D125" s="293" t="s">
        <v>106</v>
      </c>
      <c r="E125" s="289">
        <v>1</v>
      </c>
      <c r="F125" s="1691"/>
      <c r="G125" s="575">
        <f>F125*E125</f>
        <v>0</v>
      </c>
    </row>
    <row r="126" spans="1:7" s="579" customFormat="1" ht="12">
      <c r="A126" s="295"/>
      <c r="B126" s="291"/>
      <c r="C126" s="580"/>
      <c r="D126" s="293"/>
      <c r="E126" s="289"/>
      <c r="F126" s="1691"/>
      <c r="G126" s="575"/>
    </row>
    <row r="127" spans="1:7" s="579" customFormat="1" ht="12">
      <c r="A127" s="295"/>
      <c r="B127" s="291"/>
      <c r="C127" s="583" t="s">
        <v>761</v>
      </c>
      <c r="D127" s="293"/>
      <c r="E127" s="289"/>
      <c r="F127" s="1691"/>
      <c r="G127" s="575"/>
    </row>
    <row r="128" spans="1:7" s="579" customFormat="1" ht="12">
      <c r="A128" s="295"/>
      <c r="B128" s="291"/>
      <c r="C128" s="583"/>
      <c r="D128" s="293"/>
      <c r="E128" s="289"/>
      <c r="F128" s="1691"/>
      <c r="G128" s="575"/>
    </row>
    <row r="129" spans="1:7" s="579" customFormat="1" ht="24">
      <c r="A129" s="300"/>
      <c r="B129" s="291" t="s">
        <v>198</v>
      </c>
      <c r="C129" s="325" t="s">
        <v>762</v>
      </c>
      <c r="D129" s="293" t="s">
        <v>106</v>
      </c>
      <c r="E129" s="294">
        <v>6</v>
      </c>
      <c r="F129" s="1691"/>
      <c r="G129" s="575">
        <f>F129*E129</f>
        <v>0</v>
      </c>
    </row>
    <row r="130" spans="1:7" s="579" customFormat="1" ht="12">
      <c r="A130" s="300"/>
      <c r="B130" s="301"/>
      <c r="C130" s="292"/>
      <c r="D130" s="293"/>
      <c r="E130" s="294"/>
      <c r="F130" s="1691"/>
      <c r="G130" s="575"/>
    </row>
    <row r="131" spans="1:7" s="579" customFormat="1" ht="38.25" customHeight="1">
      <c r="A131" s="588"/>
      <c r="B131" s="589" t="s">
        <v>198</v>
      </c>
      <c r="C131" s="590" t="s">
        <v>794</v>
      </c>
      <c r="D131" s="591" t="s">
        <v>106</v>
      </c>
      <c r="E131" s="592">
        <v>1</v>
      </c>
      <c r="F131" s="1693"/>
      <c r="G131" s="575">
        <f>F131*E131</f>
        <v>0</v>
      </c>
    </row>
    <row r="132" spans="1:7" s="579" customFormat="1" ht="12">
      <c r="A132" s="300"/>
      <c r="B132" s="301"/>
      <c r="C132" s="292"/>
      <c r="D132" s="293"/>
      <c r="E132" s="294"/>
      <c r="F132" s="1691"/>
      <c r="G132" s="575"/>
    </row>
    <row r="133" spans="1:7" s="579" customFormat="1" ht="37.5" customHeight="1">
      <c r="A133" s="588"/>
      <c r="B133" s="589" t="s">
        <v>198</v>
      </c>
      <c r="C133" s="590" t="s">
        <v>795</v>
      </c>
      <c r="D133" s="591" t="s">
        <v>106</v>
      </c>
      <c r="E133" s="592">
        <v>5</v>
      </c>
      <c r="F133" s="1693"/>
      <c r="G133" s="575">
        <f>F133*E133</f>
        <v>0</v>
      </c>
    </row>
    <row r="134" spans="1:7" s="579" customFormat="1" ht="12">
      <c r="A134" s="300"/>
      <c r="B134" s="301"/>
      <c r="C134" s="292"/>
      <c r="D134" s="293"/>
      <c r="E134" s="294"/>
      <c r="F134" s="1691"/>
      <c r="G134" s="575"/>
    </row>
    <row r="135" spans="1:7" s="579" customFormat="1" ht="84">
      <c r="A135" s="588"/>
      <c r="B135" s="589" t="s">
        <v>198</v>
      </c>
      <c r="C135" s="593" t="s">
        <v>796</v>
      </c>
      <c r="D135" s="594" t="s">
        <v>106</v>
      </c>
      <c r="E135" s="595">
        <v>1</v>
      </c>
      <c r="F135" s="1693"/>
      <c r="G135" s="575">
        <f>F135*E135</f>
        <v>0</v>
      </c>
    </row>
    <row r="136" spans="1:7" s="579" customFormat="1" ht="12">
      <c r="A136" s="596"/>
      <c r="B136" s="589"/>
      <c r="C136" s="597"/>
      <c r="D136" s="591"/>
      <c r="E136" s="595"/>
      <c r="F136" s="1693"/>
      <c r="G136" s="598"/>
    </row>
    <row r="137" spans="1:7" s="579" customFormat="1" ht="24">
      <c r="A137" s="588"/>
      <c r="B137" s="589" t="s">
        <v>198</v>
      </c>
      <c r="C137" s="590" t="s">
        <v>797</v>
      </c>
      <c r="D137" s="594" t="s">
        <v>106</v>
      </c>
      <c r="E137" s="595">
        <v>1</v>
      </c>
      <c r="F137" s="1693"/>
      <c r="G137" s="575">
        <f>F137*E137</f>
        <v>0</v>
      </c>
    </row>
    <row r="138" spans="1:7" s="579" customFormat="1" ht="12">
      <c r="A138" s="596"/>
      <c r="B138" s="589"/>
      <c r="C138" s="597"/>
      <c r="D138" s="591"/>
      <c r="E138" s="595"/>
      <c r="F138" s="1693"/>
      <c r="G138" s="598"/>
    </row>
    <row r="139" spans="1:7" s="579" customFormat="1" ht="36">
      <c r="A139" s="596"/>
      <c r="B139" s="589" t="s">
        <v>198</v>
      </c>
      <c r="C139" s="325" t="s">
        <v>798</v>
      </c>
      <c r="D139" s="591" t="s">
        <v>106</v>
      </c>
      <c r="E139" s="592">
        <v>1</v>
      </c>
      <c r="F139" s="1693"/>
      <c r="G139" s="575">
        <f>F139*E139</f>
        <v>0</v>
      </c>
    </row>
    <row r="140" spans="1:7" s="579" customFormat="1" ht="12">
      <c r="A140" s="300"/>
      <c r="B140" s="291"/>
      <c r="C140" s="583"/>
      <c r="D140" s="293"/>
      <c r="E140" s="294"/>
      <c r="F140" s="1693"/>
      <c r="G140" s="575"/>
    </row>
    <row r="141" spans="1:7" s="579" customFormat="1" ht="72">
      <c r="A141" s="300"/>
      <c r="B141" s="291" t="s">
        <v>198</v>
      </c>
      <c r="C141" s="583" t="s">
        <v>780</v>
      </c>
      <c r="D141" s="293" t="s">
        <v>106</v>
      </c>
      <c r="E141" s="289">
        <v>1</v>
      </c>
      <c r="F141" s="1693"/>
      <c r="G141" s="575">
        <f>F141*E141</f>
        <v>0</v>
      </c>
    </row>
    <row r="142" spans="1:7" s="579" customFormat="1" ht="12">
      <c r="A142" s="300"/>
      <c r="B142" s="301"/>
      <c r="C142" s="292"/>
      <c r="D142" s="293"/>
      <c r="E142" s="294"/>
      <c r="F142" s="1693"/>
      <c r="G142" s="575"/>
    </row>
    <row r="143" spans="1:7" s="579" customFormat="1" ht="72">
      <c r="A143" s="300"/>
      <c r="B143" s="291" t="s">
        <v>198</v>
      </c>
      <c r="C143" s="583" t="s">
        <v>779</v>
      </c>
      <c r="D143" s="293" t="s">
        <v>106</v>
      </c>
      <c r="E143" s="289">
        <v>1</v>
      </c>
      <c r="F143" s="1693"/>
      <c r="G143" s="575">
        <f>F143*E143</f>
        <v>0</v>
      </c>
    </row>
    <row r="144" spans="1:7" s="579" customFormat="1" ht="12">
      <c r="A144" s="300"/>
      <c r="B144" s="291"/>
      <c r="C144" s="583"/>
      <c r="D144" s="293"/>
      <c r="E144" s="294"/>
      <c r="F144" s="1693"/>
      <c r="G144" s="575"/>
    </row>
    <row r="145" spans="1:7" s="579" customFormat="1" ht="36">
      <c r="A145" s="295"/>
      <c r="B145" s="291" t="s">
        <v>198</v>
      </c>
      <c r="C145" s="584" t="s">
        <v>782</v>
      </c>
      <c r="D145" s="293" t="s">
        <v>349</v>
      </c>
      <c r="E145" s="289">
        <v>1</v>
      </c>
      <c r="F145" s="1693"/>
      <c r="G145" s="575">
        <f>F145*E145</f>
        <v>0</v>
      </c>
    </row>
    <row r="146" spans="1:7" s="579" customFormat="1" ht="12">
      <c r="A146" s="300"/>
      <c r="B146" s="291"/>
      <c r="C146" s="583"/>
      <c r="D146" s="293"/>
      <c r="E146" s="294"/>
      <c r="F146" s="1693"/>
      <c r="G146" s="575"/>
    </row>
    <row r="147" spans="1:7" s="579" customFormat="1" ht="24">
      <c r="A147" s="295"/>
      <c r="B147" s="291" t="s">
        <v>198</v>
      </c>
      <c r="C147" s="584" t="s">
        <v>767</v>
      </c>
      <c r="D147" s="293" t="s">
        <v>349</v>
      </c>
      <c r="E147" s="289">
        <v>1</v>
      </c>
      <c r="F147" s="1693"/>
      <c r="G147" s="575">
        <f>F147*E147</f>
        <v>0</v>
      </c>
    </row>
    <row r="148" spans="1:7" s="579" customFormat="1" ht="12">
      <c r="A148" s="295"/>
      <c r="B148" s="291"/>
      <c r="C148" s="583"/>
      <c r="D148" s="293"/>
      <c r="E148" s="289"/>
      <c r="F148" s="1693"/>
      <c r="G148" s="575"/>
    </row>
    <row r="149" spans="1:7" s="579" customFormat="1" ht="36">
      <c r="A149" s="295"/>
      <c r="B149" s="291" t="s">
        <v>198</v>
      </c>
      <c r="C149" s="583" t="s">
        <v>768</v>
      </c>
      <c r="D149" s="293" t="s">
        <v>349</v>
      </c>
      <c r="E149" s="289">
        <v>1</v>
      </c>
      <c r="F149" s="1693"/>
      <c r="G149" s="575">
        <f>F149*E149</f>
        <v>0</v>
      </c>
    </row>
    <row r="150" spans="1:7" s="579" customFormat="1" ht="12">
      <c r="A150" s="300"/>
      <c r="B150" s="291"/>
      <c r="C150" s="583"/>
      <c r="D150" s="293"/>
      <c r="E150" s="294"/>
      <c r="F150" s="1691"/>
      <c r="G150" s="575"/>
    </row>
    <row r="151" spans="1:7" s="579" customFormat="1" ht="12">
      <c r="A151" s="295"/>
      <c r="B151" s="291"/>
      <c r="C151" s="297" t="s">
        <v>799</v>
      </c>
      <c r="D151" s="298" t="s">
        <v>106</v>
      </c>
      <c r="E151" s="299">
        <v>1</v>
      </c>
      <c r="F151" s="581"/>
      <c r="G151" s="582">
        <f>SUM(G125:G149)</f>
        <v>0</v>
      </c>
    </row>
    <row r="152" spans="1:7" s="579" customFormat="1" ht="12">
      <c r="A152" s="300"/>
      <c r="B152" s="301"/>
      <c r="C152" s="292"/>
      <c r="D152" s="293"/>
      <c r="E152" s="294"/>
      <c r="F152" s="578"/>
      <c r="G152" s="575"/>
    </row>
    <row r="153" spans="1:7" s="573" customFormat="1" ht="12.75" customHeight="1">
      <c r="A153" s="285"/>
      <c r="B153" s="286"/>
      <c r="C153" s="306" t="s">
        <v>754</v>
      </c>
      <c r="D153" s="599" t="s">
        <v>276</v>
      </c>
      <c r="E153" s="600"/>
      <c r="F153" s="1866">
        <f>G151+G119+G97+G72+G38+G15</f>
        <v>0</v>
      </c>
      <c r="G153" s="1866"/>
    </row>
    <row r="154" spans="1:7" s="573" customFormat="1" ht="12.75" customHeight="1">
      <c r="A154" s="285"/>
      <c r="B154" s="286"/>
      <c r="C154" s="287"/>
      <c r="D154" s="288"/>
      <c r="E154" s="289"/>
      <c r="F154" s="576"/>
      <c r="G154" s="577"/>
    </row>
    <row r="155" spans="1:7" s="573" customFormat="1" ht="15" customHeight="1">
      <c r="A155" s="278"/>
      <c r="B155" s="279"/>
      <c r="C155" s="309"/>
      <c r="D155" s="270"/>
      <c r="E155" s="270"/>
      <c r="F155" s="574"/>
      <c r="G155" s="575"/>
    </row>
    <row r="156" spans="1:7" s="573" customFormat="1" ht="26.25" customHeight="1">
      <c r="A156" s="290" t="s">
        <v>175</v>
      </c>
      <c r="B156" s="601"/>
      <c r="C156" s="292" t="s">
        <v>331</v>
      </c>
      <c r="D156" s="602"/>
      <c r="E156" s="602"/>
      <c r="F156" s="574"/>
      <c r="G156" s="575"/>
    </row>
    <row r="157" spans="1:7" s="573" customFormat="1" ht="15" customHeight="1">
      <c r="A157" s="603"/>
      <c r="B157" s="601"/>
      <c r="C157" s="604"/>
      <c r="D157" s="602"/>
      <c r="E157" s="602"/>
      <c r="F157" s="574"/>
      <c r="G157" s="575"/>
    </row>
    <row r="158" spans="1:7" s="573" customFormat="1" ht="37.5" customHeight="1">
      <c r="A158" s="314" t="s">
        <v>167</v>
      </c>
      <c r="B158" s="601"/>
      <c r="C158" s="605" t="s">
        <v>332</v>
      </c>
      <c r="D158" s="606"/>
      <c r="E158" s="607"/>
      <c r="F158" s="1694"/>
      <c r="G158" s="572"/>
    </row>
    <row r="159" spans="1:7" s="573" customFormat="1" ht="14.25" customHeight="1">
      <c r="A159" s="603"/>
      <c r="B159" s="601" t="s">
        <v>198</v>
      </c>
      <c r="C159" s="605" t="s">
        <v>800</v>
      </c>
      <c r="D159" s="606" t="s">
        <v>262</v>
      </c>
      <c r="E159" s="607">
        <v>650</v>
      </c>
      <c r="F159" s="1695"/>
      <c r="G159" s="575">
        <f t="shared" ref="G159:G174" si="0">E159*F159</f>
        <v>0</v>
      </c>
    </row>
    <row r="160" spans="1:7" s="573" customFormat="1" ht="13.5">
      <c r="A160" s="318"/>
      <c r="B160" s="608" t="s">
        <v>198</v>
      </c>
      <c r="C160" s="605" t="s">
        <v>801</v>
      </c>
      <c r="D160" s="606" t="s">
        <v>262</v>
      </c>
      <c r="E160" s="607">
        <v>80</v>
      </c>
      <c r="F160" s="1695"/>
      <c r="G160" s="575">
        <f t="shared" si="0"/>
        <v>0</v>
      </c>
    </row>
    <row r="161" spans="1:7" s="573" customFormat="1" ht="13.5">
      <c r="A161" s="318"/>
      <c r="B161" s="608" t="s">
        <v>198</v>
      </c>
      <c r="C161" s="605" t="s">
        <v>802</v>
      </c>
      <c r="D161" s="606" t="s">
        <v>262</v>
      </c>
      <c r="E161" s="607">
        <v>300</v>
      </c>
      <c r="F161" s="1695"/>
      <c r="G161" s="575">
        <f t="shared" si="0"/>
        <v>0</v>
      </c>
    </row>
    <row r="162" spans="1:7" s="573" customFormat="1" ht="13.5">
      <c r="A162" s="603"/>
      <c r="B162" s="608" t="s">
        <v>198</v>
      </c>
      <c r="C162" s="605" t="s">
        <v>803</v>
      </c>
      <c r="D162" s="606" t="s">
        <v>262</v>
      </c>
      <c r="E162" s="607">
        <v>400</v>
      </c>
      <c r="F162" s="1695"/>
      <c r="G162" s="575">
        <f t="shared" si="0"/>
        <v>0</v>
      </c>
    </row>
    <row r="163" spans="1:7" s="573" customFormat="1" ht="13.5">
      <c r="A163" s="603"/>
      <c r="B163" s="608" t="s">
        <v>198</v>
      </c>
      <c r="C163" s="605" t="s">
        <v>804</v>
      </c>
      <c r="D163" s="606" t="s">
        <v>262</v>
      </c>
      <c r="E163" s="607">
        <v>25</v>
      </c>
      <c r="F163" s="1695"/>
      <c r="G163" s="575">
        <f t="shared" si="0"/>
        <v>0</v>
      </c>
    </row>
    <row r="164" spans="1:7" s="573" customFormat="1" ht="13.5">
      <c r="A164" s="603"/>
      <c r="B164" s="608" t="s">
        <v>198</v>
      </c>
      <c r="C164" s="605" t="s">
        <v>805</v>
      </c>
      <c r="D164" s="606" t="s">
        <v>262</v>
      </c>
      <c r="E164" s="607">
        <v>135</v>
      </c>
      <c r="F164" s="1695"/>
      <c r="G164" s="575">
        <f t="shared" si="0"/>
        <v>0</v>
      </c>
    </row>
    <row r="165" spans="1:7" s="573" customFormat="1" ht="13.5">
      <c r="A165" s="603"/>
      <c r="B165" s="608" t="s">
        <v>198</v>
      </c>
      <c r="C165" s="605" t="s">
        <v>806</v>
      </c>
      <c r="D165" s="606" t="s">
        <v>262</v>
      </c>
      <c r="E165" s="607">
        <v>25</v>
      </c>
      <c r="F165" s="1695"/>
      <c r="G165" s="575">
        <f t="shared" si="0"/>
        <v>0</v>
      </c>
    </row>
    <row r="166" spans="1:7" s="573" customFormat="1" ht="13.5">
      <c r="A166" s="603"/>
      <c r="B166" s="601" t="s">
        <v>198</v>
      </c>
      <c r="C166" s="605" t="s">
        <v>807</v>
      </c>
      <c r="D166" s="606" t="s">
        <v>262</v>
      </c>
      <c r="E166" s="607">
        <v>100</v>
      </c>
      <c r="F166" s="1695"/>
      <c r="G166" s="575">
        <f t="shared" si="0"/>
        <v>0</v>
      </c>
    </row>
    <row r="167" spans="1:7" s="573" customFormat="1" ht="13.5">
      <c r="A167" s="603"/>
      <c r="B167" s="601" t="s">
        <v>198</v>
      </c>
      <c r="C167" s="605" t="s">
        <v>808</v>
      </c>
      <c r="D167" s="606" t="s">
        <v>262</v>
      </c>
      <c r="E167" s="607">
        <v>50</v>
      </c>
      <c r="F167" s="1695"/>
      <c r="G167" s="575">
        <f t="shared" si="0"/>
        <v>0</v>
      </c>
    </row>
    <row r="168" spans="1:7" s="610" customFormat="1" ht="12">
      <c r="A168" s="290"/>
      <c r="B168" s="291" t="s">
        <v>198</v>
      </c>
      <c r="C168" s="605" t="s">
        <v>809</v>
      </c>
      <c r="D168" s="609" t="s">
        <v>262</v>
      </c>
      <c r="E168" s="607">
        <v>360</v>
      </c>
      <c r="F168" s="1695"/>
      <c r="G168" s="575">
        <f t="shared" si="0"/>
        <v>0</v>
      </c>
    </row>
    <row r="169" spans="1:7" s="573" customFormat="1" ht="14.25" customHeight="1">
      <c r="A169" s="603"/>
      <c r="B169" s="601" t="s">
        <v>198</v>
      </c>
      <c r="C169" s="605" t="s">
        <v>337</v>
      </c>
      <c r="D169" s="606" t="s">
        <v>262</v>
      </c>
      <c r="E169" s="607">
        <v>750</v>
      </c>
      <c r="F169" s="1695"/>
      <c r="G169" s="575">
        <f t="shared" si="0"/>
        <v>0</v>
      </c>
    </row>
    <row r="170" spans="1:7" s="573" customFormat="1" ht="14.25" customHeight="1">
      <c r="A170" s="603"/>
      <c r="B170" s="601" t="s">
        <v>198</v>
      </c>
      <c r="C170" s="605" t="s">
        <v>338</v>
      </c>
      <c r="D170" s="606" t="s">
        <v>262</v>
      </c>
      <c r="E170" s="607">
        <v>850</v>
      </c>
      <c r="F170" s="1695"/>
      <c r="G170" s="575">
        <f t="shared" si="0"/>
        <v>0</v>
      </c>
    </row>
    <row r="171" spans="1:7" s="573" customFormat="1" ht="10.5" customHeight="1">
      <c r="A171" s="603"/>
      <c r="B171" s="601"/>
      <c r="C171" s="611"/>
      <c r="D171" s="612"/>
      <c r="E171" s="613"/>
      <c r="F171" s="1695"/>
      <c r="G171" s="572"/>
    </row>
    <row r="172" spans="1:7" s="610" customFormat="1" ht="24">
      <c r="A172" s="314" t="s">
        <v>175</v>
      </c>
      <c r="B172" s="291"/>
      <c r="C172" s="325" t="s">
        <v>810</v>
      </c>
      <c r="D172" s="293" t="s">
        <v>106</v>
      </c>
      <c r="E172" s="294">
        <v>12</v>
      </c>
      <c r="F172" s="1691"/>
      <c r="G172" s="575">
        <f>E172*F172</f>
        <v>0</v>
      </c>
    </row>
    <row r="173" spans="1:7" s="573" customFormat="1" ht="12">
      <c r="A173" s="603"/>
      <c r="B173" s="601"/>
      <c r="C173" s="611"/>
      <c r="D173" s="612"/>
      <c r="E173" s="613"/>
      <c r="F173" s="1695"/>
      <c r="G173" s="572"/>
    </row>
    <row r="174" spans="1:7" s="573" customFormat="1" ht="13.15" customHeight="1">
      <c r="A174" s="314" t="s">
        <v>177</v>
      </c>
      <c r="B174" s="601"/>
      <c r="C174" s="271" t="s">
        <v>341</v>
      </c>
      <c r="D174" s="271" t="s">
        <v>340</v>
      </c>
      <c r="E174" s="272">
        <v>1</v>
      </c>
      <c r="F174" s="1695"/>
      <c r="G174" s="575">
        <f t="shared" si="0"/>
        <v>0</v>
      </c>
    </row>
    <row r="175" spans="1:7" s="573" customFormat="1" ht="13.15" customHeight="1">
      <c r="A175" s="271"/>
      <c r="B175" s="271"/>
      <c r="C175" s="271"/>
      <c r="D175" s="271"/>
      <c r="E175" s="271"/>
      <c r="F175" s="1694"/>
      <c r="G175" s="572"/>
    </row>
    <row r="176" spans="1:7" s="573" customFormat="1" ht="24">
      <c r="A176" s="278"/>
      <c r="B176" s="279"/>
      <c r="C176" s="614" t="s">
        <v>331</v>
      </c>
      <c r="D176" s="615" t="s">
        <v>276</v>
      </c>
      <c r="E176" s="308"/>
      <c r="F176" s="1696"/>
      <c r="G176" s="586">
        <f>SUM(G158:G175)</f>
        <v>0</v>
      </c>
    </row>
    <row r="177" spans="1:7" s="573" customFormat="1" ht="13.15" customHeight="1">
      <c r="A177" s="271"/>
      <c r="B177" s="271"/>
      <c r="C177" s="271"/>
      <c r="D177" s="271"/>
      <c r="E177" s="271"/>
      <c r="F177" s="1694"/>
      <c r="G177" s="572"/>
    </row>
    <row r="178" spans="1:7" s="573" customFormat="1" ht="13.15" customHeight="1">
      <c r="A178" s="271"/>
      <c r="B178" s="271"/>
      <c r="C178" s="271"/>
      <c r="D178" s="271"/>
      <c r="E178" s="271"/>
      <c r="F178" s="1694"/>
      <c r="G178" s="572"/>
    </row>
    <row r="179" spans="1:7" s="573" customFormat="1" ht="13.15" customHeight="1">
      <c r="A179" s="327" t="s">
        <v>177</v>
      </c>
      <c r="B179" s="279"/>
      <c r="C179" s="292" t="s">
        <v>811</v>
      </c>
      <c r="D179" s="270"/>
      <c r="E179" s="270"/>
      <c r="F179" s="1695"/>
      <c r="G179" s="575"/>
    </row>
    <row r="180" spans="1:7" s="573" customFormat="1" ht="13.15" customHeight="1">
      <c r="A180" s="327"/>
      <c r="B180" s="279"/>
      <c r="C180" s="616"/>
      <c r="D180" s="270"/>
      <c r="E180" s="270"/>
      <c r="F180" s="1695"/>
      <c r="G180" s="575"/>
    </row>
    <row r="181" spans="1:7" s="573" customFormat="1" ht="48">
      <c r="A181" s="327"/>
      <c r="B181" s="279"/>
      <c r="C181" s="617" t="s">
        <v>812</v>
      </c>
      <c r="D181" s="270"/>
      <c r="E181" s="270"/>
      <c r="F181" s="1695"/>
      <c r="G181" s="575"/>
    </row>
    <row r="182" spans="1:7" s="573" customFormat="1" ht="13.15" customHeight="1">
      <c r="A182" s="327"/>
      <c r="B182" s="279"/>
      <c r="C182" s="616"/>
      <c r="D182" s="270"/>
      <c r="E182" s="270"/>
      <c r="F182" s="1695"/>
      <c r="G182" s="575"/>
    </row>
    <row r="183" spans="1:7" s="573" customFormat="1" ht="192">
      <c r="A183" s="314" t="s">
        <v>167</v>
      </c>
      <c r="B183" s="279"/>
      <c r="C183" s="583" t="s">
        <v>813</v>
      </c>
      <c r="D183" s="293" t="s">
        <v>106</v>
      </c>
      <c r="E183" s="289">
        <v>17</v>
      </c>
      <c r="F183" s="1695"/>
      <c r="G183" s="575">
        <f>E183*F183</f>
        <v>0</v>
      </c>
    </row>
    <row r="184" spans="1:7" s="573" customFormat="1" ht="13.15" customHeight="1">
      <c r="A184" s="278"/>
      <c r="B184" s="279"/>
      <c r="C184" s="285"/>
      <c r="D184" s="270"/>
      <c r="E184" s="270"/>
      <c r="F184" s="1695"/>
      <c r="G184" s="575"/>
    </row>
    <row r="185" spans="1:7" s="573" customFormat="1" ht="180">
      <c r="A185" s="314" t="s">
        <v>175</v>
      </c>
      <c r="B185" s="279"/>
      <c r="C185" s="583" t="s">
        <v>814</v>
      </c>
      <c r="D185" s="293" t="s">
        <v>106</v>
      </c>
      <c r="E185" s="289">
        <v>9</v>
      </c>
      <c r="F185" s="1695"/>
      <c r="G185" s="575">
        <f>E185*F185</f>
        <v>0</v>
      </c>
    </row>
    <row r="186" spans="1:7" s="573" customFormat="1" ht="13.15" customHeight="1">
      <c r="A186" s="278"/>
      <c r="B186" s="279"/>
      <c r="C186" s="285"/>
      <c r="D186" s="270"/>
      <c r="E186" s="270"/>
      <c r="F186" s="1695"/>
      <c r="G186" s="575"/>
    </row>
    <row r="187" spans="1:7" s="573" customFormat="1" ht="60">
      <c r="A187" s="314" t="s">
        <v>177</v>
      </c>
      <c r="B187" s="279"/>
      <c r="C187" s="583" t="s">
        <v>815</v>
      </c>
      <c r="D187" s="293" t="s">
        <v>106</v>
      </c>
      <c r="E187" s="289">
        <v>4</v>
      </c>
      <c r="F187" s="1695"/>
      <c r="G187" s="575">
        <f>E187*F187</f>
        <v>0</v>
      </c>
    </row>
    <row r="188" spans="1:7" s="573" customFormat="1" ht="13.15" customHeight="1">
      <c r="A188" s="278"/>
      <c r="B188" s="279"/>
      <c r="C188" s="285"/>
      <c r="D188" s="270"/>
      <c r="E188" s="270"/>
      <c r="F188" s="1695"/>
      <c r="G188" s="575"/>
    </row>
    <row r="189" spans="1:7" s="573" customFormat="1" ht="60">
      <c r="A189" s="314" t="s">
        <v>157</v>
      </c>
      <c r="B189" s="279"/>
      <c r="C189" s="583" t="s">
        <v>816</v>
      </c>
      <c r="D189" s="293" t="s">
        <v>106</v>
      </c>
      <c r="E189" s="289">
        <v>9</v>
      </c>
      <c r="F189" s="1695"/>
      <c r="G189" s="575">
        <f>E189*F189</f>
        <v>0</v>
      </c>
    </row>
    <row r="190" spans="1:7" s="573" customFormat="1" ht="13.15" customHeight="1">
      <c r="A190" s="278"/>
      <c r="B190" s="279"/>
      <c r="C190" s="285"/>
      <c r="D190" s="270"/>
      <c r="E190" s="270"/>
      <c r="F190" s="1695"/>
      <c r="G190" s="575"/>
    </row>
    <row r="191" spans="1:7" ht="24">
      <c r="A191" s="314" t="s">
        <v>159</v>
      </c>
      <c r="B191" s="291"/>
      <c r="C191" s="583" t="s">
        <v>817</v>
      </c>
      <c r="D191" s="293" t="s">
        <v>100</v>
      </c>
      <c r="E191" s="289">
        <v>9</v>
      </c>
      <c r="F191" s="1695"/>
      <c r="G191" s="575">
        <f>E191*F191</f>
        <v>0</v>
      </c>
    </row>
    <row r="192" spans="1:7" ht="13.15" customHeight="1">
      <c r="A192" s="278"/>
      <c r="B192" s="279"/>
      <c r="C192" s="285"/>
      <c r="D192" s="270"/>
      <c r="E192" s="270"/>
      <c r="F192" s="1695"/>
      <c r="G192" s="575"/>
    </row>
    <row r="193" spans="1:9" ht="24">
      <c r="A193" s="314" t="s">
        <v>438</v>
      </c>
      <c r="B193" s="279"/>
      <c r="C193" s="583" t="s">
        <v>818</v>
      </c>
      <c r="D193" s="270" t="s">
        <v>349</v>
      </c>
      <c r="E193" s="289">
        <v>1</v>
      </c>
      <c r="F193" s="1695"/>
      <c r="G193" s="575">
        <f>E193*F193</f>
        <v>0</v>
      </c>
    </row>
    <row r="194" spans="1:9" ht="13.15" customHeight="1">
      <c r="A194" s="327"/>
      <c r="B194" s="279"/>
      <c r="C194" s="583"/>
      <c r="D194" s="270"/>
      <c r="E194" s="289"/>
      <c r="F194" s="1695"/>
      <c r="G194" s="575"/>
    </row>
    <row r="195" spans="1:9" ht="13.15" customHeight="1">
      <c r="A195" s="327"/>
      <c r="B195" s="279"/>
      <c r="C195" s="614" t="s">
        <v>811</v>
      </c>
      <c r="D195" s="615" t="s">
        <v>276</v>
      </c>
      <c r="E195" s="308"/>
      <c r="F195" s="1696"/>
      <c r="G195" s="586">
        <f>SUM(G182:G194)</f>
        <v>0</v>
      </c>
    </row>
    <row r="196" spans="1:9" ht="13.15" customHeight="1">
      <c r="A196" s="278"/>
      <c r="B196" s="279"/>
      <c r="C196" s="285"/>
      <c r="D196" s="270"/>
      <c r="E196" s="270"/>
      <c r="F196" s="1695"/>
      <c r="G196" s="575"/>
    </row>
    <row r="197" spans="1:9" s="579" customFormat="1" ht="12">
      <c r="A197" s="295"/>
      <c r="B197" s="291"/>
      <c r="C197" s="580"/>
      <c r="D197" s="275"/>
      <c r="E197" s="304"/>
      <c r="F197" s="1690"/>
      <c r="G197" s="572"/>
    </row>
    <row r="198" spans="1:9" ht="13.15" customHeight="1">
      <c r="A198" s="300" t="s">
        <v>157</v>
      </c>
      <c r="B198" s="301"/>
      <c r="C198" s="292" t="s">
        <v>819</v>
      </c>
      <c r="D198" s="293"/>
      <c r="E198" s="294"/>
      <c r="F198" s="1691"/>
      <c r="G198" s="575"/>
      <c r="H198" s="618"/>
      <c r="I198" s="618"/>
    </row>
    <row r="199" spans="1:9" ht="13.15" customHeight="1">
      <c r="A199" s="300"/>
      <c r="B199" s="301"/>
      <c r="C199" s="292"/>
      <c r="D199" s="293"/>
      <c r="E199" s="294"/>
      <c r="F199" s="1691"/>
      <c r="G199" s="575"/>
      <c r="H199" s="618"/>
      <c r="I199" s="618"/>
    </row>
    <row r="200" spans="1:9" s="579" customFormat="1" ht="84">
      <c r="A200" s="295" t="s">
        <v>167</v>
      </c>
      <c r="B200" s="301"/>
      <c r="C200" s="325" t="s">
        <v>820</v>
      </c>
      <c r="D200" s="293" t="s">
        <v>344</v>
      </c>
      <c r="E200" s="444">
        <v>235</v>
      </c>
      <c r="F200" s="1691"/>
      <c r="G200" s="575">
        <f>E200*F200</f>
        <v>0</v>
      </c>
    </row>
    <row r="201" spans="1:9" s="579" customFormat="1" ht="12">
      <c r="A201" s="619"/>
      <c r="B201" s="620"/>
      <c r="C201" s="621"/>
      <c r="D201" s="343"/>
      <c r="E201" s="289"/>
      <c r="F201" s="1697"/>
      <c r="G201" s="575"/>
    </row>
    <row r="202" spans="1:9" s="579" customFormat="1" ht="84">
      <c r="A202" s="295" t="s">
        <v>175</v>
      </c>
      <c r="B202" s="301"/>
      <c r="C202" s="325" t="s">
        <v>821</v>
      </c>
      <c r="D202" s="293" t="s">
        <v>344</v>
      </c>
      <c r="E202" s="444">
        <v>90</v>
      </c>
      <c r="F202" s="1691"/>
      <c r="G202" s="575">
        <f>E202*F202</f>
        <v>0</v>
      </c>
    </row>
    <row r="203" spans="1:9" s="579" customFormat="1" ht="12">
      <c r="A203" s="619"/>
      <c r="B203" s="620"/>
      <c r="C203" s="621"/>
      <c r="D203" s="343"/>
      <c r="E203" s="289"/>
      <c r="F203" s="1697"/>
      <c r="G203" s="575"/>
    </row>
    <row r="204" spans="1:9" s="579" customFormat="1" ht="36">
      <c r="A204" s="295" t="s">
        <v>177</v>
      </c>
      <c r="B204" s="301"/>
      <c r="C204" s="325" t="s">
        <v>822</v>
      </c>
      <c r="D204" s="293" t="s">
        <v>172</v>
      </c>
      <c r="E204" s="444">
        <v>300</v>
      </c>
      <c r="F204" s="1691"/>
      <c r="G204" s="575">
        <f>E204*F204</f>
        <v>0</v>
      </c>
    </row>
    <row r="205" spans="1:9" s="579" customFormat="1" ht="12">
      <c r="A205" s="295"/>
      <c r="B205" s="291"/>
      <c r="C205" s="583"/>
      <c r="D205" s="293"/>
      <c r="E205" s="289"/>
      <c r="F205" s="1691"/>
      <c r="G205" s="575"/>
    </row>
    <row r="206" spans="1:9" s="579" customFormat="1" ht="36">
      <c r="A206" s="295" t="s">
        <v>157</v>
      </c>
      <c r="B206" s="291"/>
      <c r="C206" s="622" t="s">
        <v>823</v>
      </c>
      <c r="D206" s="293" t="s">
        <v>106</v>
      </c>
      <c r="E206" s="289">
        <v>9</v>
      </c>
      <c r="F206" s="1691"/>
      <c r="G206" s="575">
        <f>E206*F206</f>
        <v>0</v>
      </c>
    </row>
    <row r="207" spans="1:9" s="579" customFormat="1" ht="12">
      <c r="A207" s="295"/>
      <c r="B207" s="291"/>
      <c r="C207" s="622"/>
      <c r="D207" s="293"/>
      <c r="E207" s="289"/>
      <c r="F207" s="1691"/>
      <c r="G207" s="575"/>
    </row>
    <row r="208" spans="1:9" s="579" customFormat="1" ht="72">
      <c r="A208" s="295" t="s">
        <v>159</v>
      </c>
      <c r="B208" s="291"/>
      <c r="C208" s="622" t="s">
        <v>824</v>
      </c>
      <c r="D208" s="293" t="s">
        <v>106</v>
      </c>
      <c r="E208" s="289">
        <v>9</v>
      </c>
      <c r="F208" s="1691"/>
      <c r="G208" s="575">
        <f>E208*F208</f>
        <v>0</v>
      </c>
    </row>
    <row r="209" spans="1:9" s="579" customFormat="1" ht="12">
      <c r="A209" s="295"/>
      <c r="B209" s="291"/>
      <c r="C209" s="583"/>
      <c r="D209" s="293"/>
      <c r="E209" s="294"/>
      <c r="F209" s="1691"/>
      <c r="G209" s="575"/>
    </row>
    <row r="210" spans="1:9" s="579" customFormat="1" ht="24">
      <c r="A210" s="295" t="s">
        <v>438</v>
      </c>
      <c r="B210" s="291"/>
      <c r="C210" s="622" t="s">
        <v>825</v>
      </c>
      <c r="D210" s="293" t="s">
        <v>262</v>
      </c>
      <c r="E210" s="289">
        <v>750</v>
      </c>
      <c r="F210" s="1691"/>
      <c r="G210" s="575">
        <f>E210*F210</f>
        <v>0</v>
      </c>
      <c r="H210" s="623"/>
    </row>
    <row r="211" spans="1:9" s="579" customFormat="1" ht="12">
      <c r="A211" s="295"/>
      <c r="B211" s="291"/>
      <c r="C211" s="624"/>
      <c r="D211" s="270"/>
      <c r="E211" s="270"/>
      <c r="F211" s="1691"/>
      <c r="G211" s="575"/>
      <c r="H211" s="623"/>
    </row>
    <row r="212" spans="1:9" s="579" customFormat="1" ht="60">
      <c r="A212" s="295" t="s">
        <v>445</v>
      </c>
      <c r="B212" s="291"/>
      <c r="C212" s="625" t="s">
        <v>2002</v>
      </c>
      <c r="D212" s="293" t="s">
        <v>106</v>
      </c>
      <c r="E212" s="304">
        <v>3</v>
      </c>
      <c r="F212" s="1691"/>
      <c r="G212" s="575">
        <f>E212*F212</f>
        <v>0</v>
      </c>
      <c r="H212" s="623"/>
    </row>
    <row r="213" spans="1:9" s="579" customFormat="1" ht="12">
      <c r="A213" s="626"/>
      <c r="B213" s="291"/>
      <c r="C213" s="325"/>
      <c r="D213" s="293"/>
      <c r="E213" s="304"/>
      <c r="F213" s="1695"/>
      <c r="G213" s="627"/>
      <c r="H213" s="623"/>
    </row>
    <row r="214" spans="1:9" s="579" customFormat="1" ht="156">
      <c r="A214" s="295" t="s">
        <v>267</v>
      </c>
      <c r="B214" s="291"/>
      <c r="C214" s="625" t="s">
        <v>826</v>
      </c>
      <c r="D214" s="293" t="s">
        <v>106</v>
      </c>
      <c r="E214" s="304">
        <v>3</v>
      </c>
      <c r="F214" s="1691"/>
      <c r="G214" s="575">
        <f>E214*F214</f>
        <v>0</v>
      </c>
      <c r="H214" s="623"/>
    </row>
    <row r="215" spans="1:9" s="579" customFormat="1" ht="12">
      <c r="A215" s="295"/>
      <c r="B215" s="291"/>
      <c r="C215" s="624"/>
      <c r="D215" s="270"/>
      <c r="E215" s="270"/>
      <c r="F215" s="1691"/>
      <c r="G215" s="575"/>
      <c r="H215" s="623"/>
    </row>
    <row r="216" spans="1:9" s="579" customFormat="1" ht="60">
      <c r="A216" s="295" t="s">
        <v>827</v>
      </c>
      <c r="B216" s="291"/>
      <c r="C216" s="625" t="s">
        <v>828</v>
      </c>
      <c r="D216" s="293" t="s">
        <v>106</v>
      </c>
      <c r="E216" s="304">
        <v>9</v>
      </c>
      <c r="F216" s="1691"/>
      <c r="G216" s="575">
        <f>E216*F216</f>
        <v>0</v>
      </c>
      <c r="H216" s="623"/>
    </row>
    <row r="217" spans="1:9" s="579" customFormat="1" ht="12">
      <c r="A217" s="626"/>
      <c r="B217" s="291"/>
      <c r="C217" s="325"/>
      <c r="D217" s="293"/>
      <c r="E217" s="304"/>
      <c r="F217" s="1695"/>
      <c r="G217" s="627"/>
      <c r="H217" s="623"/>
    </row>
    <row r="218" spans="1:9" s="579" customFormat="1" ht="156">
      <c r="A218" s="295" t="s">
        <v>829</v>
      </c>
      <c r="B218" s="291"/>
      <c r="C218" s="625" t="s">
        <v>830</v>
      </c>
      <c r="D218" s="293" t="s">
        <v>106</v>
      </c>
      <c r="E218" s="304">
        <v>9</v>
      </c>
      <c r="F218" s="1691"/>
      <c r="G218" s="575">
        <f>E218*F218</f>
        <v>0</v>
      </c>
      <c r="H218" s="623"/>
    </row>
    <row r="219" spans="1:9" s="579" customFormat="1" ht="12">
      <c r="A219" s="295"/>
      <c r="B219" s="291"/>
      <c r="C219" s="624"/>
      <c r="D219" s="270"/>
      <c r="E219" s="270"/>
      <c r="F219" s="1691"/>
      <c r="G219" s="575"/>
      <c r="H219" s="623"/>
    </row>
    <row r="220" spans="1:9" s="579" customFormat="1" ht="12">
      <c r="A220" s="295"/>
      <c r="B220" s="291"/>
      <c r="C220" s="583"/>
      <c r="D220" s="293"/>
      <c r="E220" s="289"/>
      <c r="F220" s="1691"/>
      <c r="G220" s="575"/>
    </row>
    <row r="221" spans="1:9" s="579" customFormat="1" ht="12">
      <c r="A221" s="295"/>
      <c r="B221" s="291"/>
      <c r="C221" s="587" t="s">
        <v>819</v>
      </c>
      <c r="D221" s="628" t="s">
        <v>276</v>
      </c>
      <c r="E221" s="299"/>
      <c r="F221" s="1692"/>
      <c r="G221" s="582">
        <f>SUM(G200:G220)</f>
        <v>0</v>
      </c>
    </row>
    <row r="222" spans="1:9" ht="13.15" customHeight="1">
      <c r="A222" s="300"/>
      <c r="B222" s="301"/>
      <c r="C222" s="292"/>
      <c r="D222" s="293"/>
      <c r="E222" s="294"/>
      <c r="F222" s="1691"/>
      <c r="G222" s="575"/>
      <c r="H222" s="618"/>
      <c r="I222" s="618"/>
    </row>
    <row r="223" spans="1:9" ht="13.15" customHeight="1">
      <c r="A223" s="300"/>
      <c r="B223" s="301"/>
      <c r="C223" s="292"/>
      <c r="D223" s="293"/>
      <c r="E223" s="294"/>
      <c r="F223" s="1691"/>
      <c r="G223" s="575"/>
      <c r="H223" s="618"/>
      <c r="I223" s="618"/>
    </row>
    <row r="224" spans="1:9" ht="24">
      <c r="A224" s="290" t="s">
        <v>159</v>
      </c>
      <c r="B224" s="279"/>
      <c r="C224" s="629" t="s">
        <v>831</v>
      </c>
      <c r="D224" s="270"/>
      <c r="E224" s="281"/>
      <c r="F224" s="1695"/>
      <c r="G224" s="575"/>
      <c r="H224" s="618"/>
      <c r="I224" s="618"/>
    </row>
    <row r="225" spans="1:9" ht="13.5" customHeight="1">
      <c r="A225" s="278"/>
      <c r="B225" s="279"/>
      <c r="C225" s="275"/>
      <c r="D225" s="270"/>
      <c r="E225" s="281"/>
      <c r="F225" s="1695"/>
      <c r="G225" s="575"/>
      <c r="H225" s="618"/>
      <c r="I225" s="618"/>
    </row>
    <row r="226" spans="1:9" ht="48">
      <c r="A226" s="278"/>
      <c r="B226" s="279"/>
      <c r="C226" s="617" t="s">
        <v>812</v>
      </c>
      <c r="D226" s="624"/>
      <c r="E226" s="624"/>
      <c r="F226" s="1698"/>
      <c r="G226" s="445"/>
      <c r="H226" s="618"/>
      <c r="I226" s="618"/>
    </row>
    <row r="227" spans="1:9" ht="15" customHeight="1">
      <c r="A227" s="278"/>
      <c r="B227" s="279"/>
      <c r="C227" s="624"/>
      <c r="D227" s="624"/>
      <c r="E227" s="624"/>
      <c r="F227" s="1698"/>
      <c r="G227" s="445"/>
      <c r="H227" s="618"/>
      <c r="I227" s="618"/>
    </row>
    <row r="228" spans="1:9" ht="36">
      <c r="A228" s="295" t="s">
        <v>167</v>
      </c>
      <c r="B228" s="279"/>
      <c r="C228" s="630" t="s">
        <v>832</v>
      </c>
      <c r="D228" s="270" t="s">
        <v>262</v>
      </c>
      <c r="E228" s="270">
        <v>750</v>
      </c>
      <c r="F228" s="1699"/>
      <c r="G228" s="437">
        <f>E228*F228</f>
        <v>0</v>
      </c>
      <c r="H228" s="618"/>
      <c r="I228" s="618"/>
    </row>
    <row r="229" spans="1:9" ht="12">
      <c r="A229" s="278"/>
      <c r="B229" s="631"/>
      <c r="C229" s="624"/>
      <c r="D229" s="270"/>
      <c r="E229" s="270"/>
      <c r="F229" s="1699"/>
      <c r="G229" s="437"/>
      <c r="H229" s="618"/>
      <c r="I229" s="618"/>
    </row>
    <row r="230" spans="1:9" ht="12">
      <c r="A230" s="295" t="s">
        <v>175</v>
      </c>
      <c r="B230" s="279"/>
      <c r="C230" s="624" t="s">
        <v>833</v>
      </c>
      <c r="D230" s="270" t="s">
        <v>100</v>
      </c>
      <c r="E230" s="270">
        <v>35</v>
      </c>
      <c r="F230" s="1699"/>
      <c r="G230" s="437">
        <f t="shared" ref="G230:G235" si="1">E230*F230</f>
        <v>0</v>
      </c>
      <c r="H230" s="618"/>
      <c r="I230" s="618"/>
    </row>
    <row r="231" spans="1:9" ht="15" customHeight="1">
      <c r="A231" s="278"/>
      <c r="B231" s="279"/>
      <c r="C231" s="624"/>
      <c r="D231" s="270"/>
      <c r="E231" s="270"/>
      <c r="F231" s="1699"/>
      <c r="G231" s="437"/>
      <c r="H231" s="618"/>
      <c r="I231" s="618"/>
    </row>
    <row r="232" spans="1:9" ht="24">
      <c r="A232" s="295" t="s">
        <v>177</v>
      </c>
      <c r="B232" s="632"/>
      <c r="C232" s="630" t="s">
        <v>834</v>
      </c>
      <c r="D232" s="270" t="s">
        <v>835</v>
      </c>
      <c r="E232" s="270">
        <v>1</v>
      </c>
      <c r="F232" s="1699"/>
      <c r="G232" s="437">
        <f t="shared" si="1"/>
        <v>0</v>
      </c>
      <c r="H232" s="618"/>
      <c r="I232" s="618"/>
    </row>
    <row r="233" spans="1:9" ht="12">
      <c r="A233" s="633"/>
      <c r="B233" s="632"/>
      <c r="C233" s="630"/>
      <c r="D233" s="270"/>
      <c r="E233" s="270"/>
      <c r="F233" s="1699"/>
      <c r="G233" s="437"/>
      <c r="H233" s="618"/>
      <c r="I233" s="618"/>
    </row>
    <row r="234" spans="1:9" ht="12">
      <c r="A234" s="634"/>
      <c r="B234" s="632"/>
      <c r="C234" s="622"/>
      <c r="D234" s="270"/>
      <c r="E234" s="270"/>
      <c r="F234" s="1699"/>
      <c r="G234" s="437"/>
      <c r="H234" s="618"/>
      <c r="I234" s="618"/>
    </row>
    <row r="235" spans="1:9" ht="48">
      <c r="A235" s="634" t="s">
        <v>157</v>
      </c>
      <c r="B235" s="291"/>
      <c r="C235" s="325" t="s">
        <v>836</v>
      </c>
      <c r="D235" s="293" t="s">
        <v>835</v>
      </c>
      <c r="E235" s="294">
        <v>1</v>
      </c>
      <c r="F235" s="1699"/>
      <c r="G235" s="437">
        <f t="shared" si="1"/>
        <v>0</v>
      </c>
      <c r="H235" s="618"/>
      <c r="I235" s="618"/>
    </row>
    <row r="236" spans="1:9" ht="12">
      <c r="A236" s="635"/>
      <c r="B236" s="632"/>
      <c r="C236" s="580"/>
      <c r="D236" s="602"/>
      <c r="E236" s="636"/>
      <c r="F236" s="1694"/>
      <c r="G236" s="572"/>
      <c r="H236" s="618"/>
      <c r="I236" s="618"/>
    </row>
    <row r="237" spans="1:9" ht="12">
      <c r="A237" s="271"/>
      <c r="B237" s="637"/>
      <c r="C237" s="628" t="s">
        <v>837</v>
      </c>
      <c r="D237" s="628" t="s">
        <v>276</v>
      </c>
      <c r="E237" s="638"/>
      <c r="F237" s="1700"/>
      <c r="G237" s="639">
        <f>SUM(G228:G236)</f>
        <v>0</v>
      </c>
      <c r="H237" s="618"/>
      <c r="I237" s="618"/>
    </row>
    <row r="238" spans="1:9" ht="18.600000000000001" customHeight="1">
      <c r="A238" s="633"/>
      <c r="B238" s="632"/>
      <c r="C238" s="580"/>
      <c r="D238" s="602"/>
      <c r="E238" s="640"/>
      <c r="F238" s="1694"/>
      <c r="G238" s="572"/>
      <c r="H238" s="618"/>
      <c r="I238" s="618"/>
    </row>
    <row r="239" spans="1:9" ht="18.600000000000001" customHeight="1">
      <c r="A239" s="633"/>
      <c r="B239" s="632"/>
      <c r="C239" s="580"/>
      <c r="D239" s="602"/>
      <c r="E239" s="640"/>
      <c r="F239" s="1694"/>
      <c r="G239" s="572"/>
      <c r="H239" s="618"/>
      <c r="I239" s="618"/>
    </row>
    <row r="240" spans="1:9" ht="18.600000000000001" customHeight="1">
      <c r="A240" s="633"/>
      <c r="B240" s="632"/>
      <c r="C240" s="580"/>
      <c r="D240" s="602"/>
      <c r="E240" s="640"/>
      <c r="F240" s="1694"/>
      <c r="G240" s="572"/>
      <c r="H240" s="618"/>
      <c r="I240" s="618"/>
    </row>
    <row r="241" spans="1:9" ht="18.600000000000001" customHeight="1">
      <c r="A241" s="633"/>
      <c r="B241" s="632"/>
      <c r="C241" s="580"/>
      <c r="D241" s="602"/>
      <c r="E241" s="640"/>
      <c r="F241" s="1694"/>
      <c r="G241" s="572"/>
      <c r="H241" s="618"/>
      <c r="I241" s="618"/>
    </row>
    <row r="242" spans="1:9" ht="18.600000000000001" customHeight="1">
      <c r="A242" s="633"/>
      <c r="B242" s="632"/>
      <c r="C242" s="580"/>
      <c r="D242" s="602"/>
      <c r="E242" s="640"/>
      <c r="F242" s="1694"/>
      <c r="G242" s="572"/>
      <c r="H242" s="618"/>
      <c r="I242" s="618"/>
    </row>
    <row r="243" spans="1:9" ht="24">
      <c r="A243" s="290" t="s">
        <v>438</v>
      </c>
      <c r="B243" s="279"/>
      <c r="C243" s="629" t="s">
        <v>838</v>
      </c>
      <c r="D243" s="270"/>
      <c r="E243" s="281"/>
      <c r="F243" s="1695"/>
      <c r="G243" s="575"/>
      <c r="H243" s="618"/>
      <c r="I243" s="618"/>
    </row>
    <row r="244" spans="1:9" ht="13.15" customHeight="1">
      <c r="A244" s="300"/>
      <c r="B244" s="301"/>
      <c r="C244" s="292"/>
      <c r="D244" s="293"/>
      <c r="E244" s="294"/>
      <c r="F244" s="1691"/>
      <c r="G244" s="575"/>
      <c r="H244" s="618"/>
      <c r="I244" s="618"/>
    </row>
    <row r="245" spans="1:9" s="610" customFormat="1" ht="12">
      <c r="A245" s="290" t="s">
        <v>439</v>
      </c>
      <c r="B245" s="291"/>
      <c r="C245" s="292" t="s">
        <v>839</v>
      </c>
      <c r="D245" s="293"/>
      <c r="E245" s="294"/>
      <c r="F245" s="1701"/>
      <c r="G245" s="642"/>
    </row>
    <row r="246" spans="1:9" s="610" customFormat="1" ht="12">
      <c r="A246" s="295"/>
      <c r="B246" s="291"/>
      <c r="C246" s="325"/>
      <c r="D246" s="293"/>
      <c r="E246" s="294"/>
      <c r="F246" s="1701"/>
      <c r="G246" s="642"/>
    </row>
    <row r="247" spans="1:9" s="610" customFormat="1" ht="48.75" customHeight="1">
      <c r="A247" s="295"/>
      <c r="B247" s="291"/>
      <c r="C247" s="580" t="s">
        <v>840</v>
      </c>
      <c r="D247" s="293"/>
      <c r="E247" s="643"/>
      <c r="F247" s="1701"/>
      <c r="G247" s="642"/>
    </row>
    <row r="248" spans="1:9" s="610" customFormat="1" ht="85.5" customHeight="1">
      <c r="A248" s="295"/>
      <c r="B248" s="291"/>
      <c r="C248" s="580" t="s">
        <v>841</v>
      </c>
      <c r="D248" s="293" t="s">
        <v>106</v>
      </c>
      <c r="E248" s="643">
        <v>1</v>
      </c>
      <c r="F248" s="1699"/>
      <c r="G248" s="437">
        <f>E248*F248</f>
        <v>0</v>
      </c>
    </row>
    <row r="249" spans="1:9" s="610" customFormat="1" ht="12">
      <c r="A249" s="295"/>
      <c r="B249" s="291"/>
      <c r="C249" s="325"/>
      <c r="D249" s="293"/>
      <c r="E249" s="294"/>
      <c r="F249" s="1699"/>
      <c r="G249" s="437"/>
    </row>
    <row r="250" spans="1:9" s="579" customFormat="1" ht="12">
      <c r="A250" s="295"/>
      <c r="B250" s="291"/>
      <c r="C250" s="583" t="s">
        <v>761</v>
      </c>
      <c r="D250" s="293"/>
      <c r="E250" s="289"/>
      <c r="F250" s="1699"/>
      <c r="G250" s="437"/>
    </row>
    <row r="251" spans="1:9" s="579" customFormat="1" ht="12">
      <c r="A251" s="295"/>
      <c r="B251" s="291"/>
      <c r="C251" s="583"/>
      <c r="D251" s="293"/>
      <c r="E251" s="289"/>
      <c r="F251" s="1699"/>
      <c r="G251" s="437"/>
    </row>
    <row r="252" spans="1:9" s="610" customFormat="1" ht="24">
      <c r="A252" s="295"/>
      <c r="B252" s="291" t="s">
        <v>198</v>
      </c>
      <c r="C252" s="325" t="s">
        <v>842</v>
      </c>
      <c r="D252" s="293" t="s">
        <v>106</v>
      </c>
      <c r="E252" s="643">
        <v>1</v>
      </c>
      <c r="F252" s="1699"/>
      <c r="G252" s="437">
        <f>E252*F252</f>
        <v>0</v>
      </c>
    </row>
    <row r="253" spans="1:9" s="610" customFormat="1" ht="12">
      <c r="A253" s="295"/>
      <c r="B253" s="291"/>
      <c r="C253" s="325"/>
      <c r="D253" s="293"/>
      <c r="E253" s="294"/>
      <c r="F253" s="1699"/>
      <c r="G253" s="437"/>
    </row>
    <row r="254" spans="1:9" s="610" customFormat="1" ht="24">
      <c r="A254" s="295"/>
      <c r="B254" s="291" t="s">
        <v>198</v>
      </c>
      <c r="C254" s="325" t="s">
        <v>843</v>
      </c>
      <c r="D254" s="293" t="s">
        <v>106</v>
      </c>
      <c r="E254" s="643">
        <v>1</v>
      </c>
      <c r="F254" s="1699"/>
      <c r="G254" s="437">
        <f>E254*F254</f>
        <v>0</v>
      </c>
    </row>
    <row r="255" spans="1:9" s="610" customFormat="1" ht="12">
      <c r="A255" s="295"/>
      <c r="B255" s="291"/>
      <c r="C255" s="325"/>
      <c r="D255" s="293"/>
      <c r="E255" s="294"/>
      <c r="F255" s="1699"/>
      <c r="G255" s="437"/>
    </row>
    <row r="256" spans="1:9" s="610" customFormat="1" ht="26.25" customHeight="1">
      <c r="A256" s="295"/>
      <c r="B256" s="291" t="s">
        <v>198</v>
      </c>
      <c r="C256" s="583" t="s">
        <v>844</v>
      </c>
      <c r="D256" s="293" t="s">
        <v>106</v>
      </c>
      <c r="E256" s="643">
        <v>1</v>
      </c>
      <c r="F256" s="1699"/>
      <c r="G256" s="437">
        <f>E256*F256</f>
        <v>0</v>
      </c>
    </row>
    <row r="257" spans="1:7" s="610" customFormat="1" ht="12">
      <c r="A257" s="295"/>
      <c r="B257" s="291"/>
      <c r="C257" s="325"/>
      <c r="D257" s="293"/>
      <c r="E257" s="294"/>
      <c r="F257" s="1699"/>
      <c r="G257" s="437"/>
    </row>
    <row r="258" spans="1:7" s="610" customFormat="1" ht="26.25" customHeight="1">
      <c r="A258" s="295"/>
      <c r="B258" s="291" t="s">
        <v>198</v>
      </c>
      <c r="C258" s="583" t="s">
        <v>845</v>
      </c>
      <c r="D258" s="293" t="s">
        <v>106</v>
      </c>
      <c r="E258" s="643">
        <v>1</v>
      </c>
      <c r="F258" s="1699"/>
      <c r="G258" s="437">
        <f>E258*F258</f>
        <v>0</v>
      </c>
    </row>
    <row r="259" spans="1:7" s="610" customFormat="1" ht="12">
      <c r="A259" s="295"/>
      <c r="B259" s="291"/>
      <c r="C259" s="325"/>
      <c r="D259" s="293"/>
      <c r="E259" s="294"/>
      <c r="F259" s="1699"/>
      <c r="G259" s="437"/>
    </row>
    <row r="260" spans="1:7" s="610" customFormat="1" ht="29.25" customHeight="1">
      <c r="A260" s="295"/>
      <c r="B260" s="291" t="s">
        <v>198</v>
      </c>
      <c r="C260" s="583" t="s">
        <v>846</v>
      </c>
      <c r="D260" s="293" t="s">
        <v>106</v>
      </c>
      <c r="E260" s="643">
        <v>3</v>
      </c>
      <c r="F260" s="1699"/>
      <c r="G260" s="437">
        <f>E260*F260</f>
        <v>0</v>
      </c>
    </row>
    <row r="261" spans="1:7" s="610" customFormat="1" ht="12">
      <c r="A261" s="295"/>
      <c r="B261" s="291"/>
      <c r="C261" s="325"/>
      <c r="D261" s="293"/>
      <c r="E261" s="294"/>
      <c r="F261" s="1699"/>
      <c r="G261" s="437"/>
    </row>
    <row r="262" spans="1:7" s="610" customFormat="1" ht="28.5" customHeight="1">
      <c r="A262" s="295"/>
      <c r="B262" s="291" t="s">
        <v>198</v>
      </c>
      <c r="C262" s="583" t="s">
        <v>847</v>
      </c>
      <c r="D262" s="293" t="s">
        <v>106</v>
      </c>
      <c r="E262" s="643">
        <v>10</v>
      </c>
      <c r="F262" s="1699"/>
      <c r="G262" s="437">
        <f>E262*F262</f>
        <v>0</v>
      </c>
    </row>
    <row r="263" spans="1:7" s="610" customFormat="1" ht="12">
      <c r="A263" s="295"/>
      <c r="B263" s="291"/>
      <c r="C263" s="583"/>
      <c r="D263" s="293"/>
      <c r="E263" s="643"/>
      <c r="F263" s="1699"/>
      <c r="G263" s="437"/>
    </row>
    <row r="264" spans="1:7" s="610" customFormat="1" ht="28.5" customHeight="1">
      <c r="A264" s="295"/>
      <c r="B264" s="291" t="s">
        <v>198</v>
      </c>
      <c r="C264" s="583" t="s">
        <v>848</v>
      </c>
      <c r="D264" s="293" t="s">
        <v>106</v>
      </c>
      <c r="E264" s="643">
        <v>2</v>
      </c>
      <c r="F264" s="1699"/>
      <c r="G264" s="437">
        <f>E264*F264</f>
        <v>0</v>
      </c>
    </row>
    <row r="265" spans="1:7" s="610" customFormat="1" ht="12">
      <c r="A265" s="295"/>
      <c r="B265" s="291"/>
      <c r="C265" s="583"/>
      <c r="D265" s="293"/>
      <c r="E265" s="643"/>
      <c r="F265" s="1699"/>
      <c r="G265" s="437"/>
    </row>
    <row r="266" spans="1:7" s="610" customFormat="1" ht="24">
      <c r="A266" s="295"/>
      <c r="B266" s="291" t="s">
        <v>198</v>
      </c>
      <c r="C266" s="644" t="s">
        <v>767</v>
      </c>
      <c r="D266" s="293" t="s">
        <v>349</v>
      </c>
      <c r="E266" s="643">
        <v>1</v>
      </c>
      <c r="F266" s="1699"/>
      <c r="G266" s="437">
        <f>E266*F266</f>
        <v>0</v>
      </c>
    </row>
    <row r="267" spans="1:7" s="610" customFormat="1" ht="12">
      <c r="A267" s="295"/>
      <c r="B267" s="291"/>
      <c r="C267" s="325"/>
      <c r="D267" s="293"/>
      <c r="E267" s="294"/>
      <c r="F267" s="1699"/>
      <c r="G267" s="437"/>
    </row>
    <row r="268" spans="1:7" s="610" customFormat="1" ht="48">
      <c r="A268" s="295"/>
      <c r="B268" s="291" t="s">
        <v>198</v>
      </c>
      <c r="C268" s="583" t="s">
        <v>849</v>
      </c>
      <c r="D268" s="293" t="s">
        <v>349</v>
      </c>
      <c r="E268" s="643">
        <v>1</v>
      </c>
      <c r="F268" s="1699"/>
      <c r="G268" s="437">
        <f>E268*F268</f>
        <v>0</v>
      </c>
    </row>
    <row r="269" spans="1:7" s="610" customFormat="1" ht="12">
      <c r="A269" s="295"/>
      <c r="B269" s="291"/>
      <c r="C269" s="325"/>
      <c r="D269" s="293"/>
      <c r="E269" s="294"/>
      <c r="F269" s="1701"/>
      <c r="G269" s="642"/>
    </row>
    <row r="270" spans="1:7" s="610" customFormat="1" ht="12">
      <c r="A270" s="295"/>
      <c r="B270" s="291"/>
      <c r="C270" s="297" t="s">
        <v>850</v>
      </c>
      <c r="D270" s="298" t="s">
        <v>106</v>
      </c>
      <c r="E270" s="299">
        <v>1</v>
      </c>
      <c r="F270" s="1702"/>
      <c r="G270" s="582">
        <f>SUM(G248:G269)</f>
        <v>0</v>
      </c>
    </row>
    <row r="271" spans="1:7" s="610" customFormat="1" ht="12">
      <c r="A271" s="295"/>
      <c r="B271" s="291"/>
      <c r="C271" s="302"/>
      <c r="D271" s="303"/>
      <c r="E271" s="304"/>
      <c r="F271" s="1703"/>
      <c r="G271" s="572"/>
    </row>
    <row r="272" spans="1:7" s="610" customFormat="1" ht="12">
      <c r="A272" s="295"/>
      <c r="B272" s="291"/>
      <c r="C272" s="302"/>
      <c r="D272" s="303"/>
      <c r="E272" s="304"/>
      <c r="F272" s="1703"/>
      <c r="G272" s="572"/>
    </row>
    <row r="273" spans="1:9" s="610" customFormat="1" ht="12">
      <c r="A273" s="295"/>
      <c r="B273" s="291"/>
      <c r="C273" s="302"/>
      <c r="D273" s="303"/>
      <c r="E273" s="304"/>
      <c r="F273" s="1703"/>
      <c r="G273" s="572"/>
    </row>
    <row r="274" spans="1:9" s="610" customFormat="1" ht="12">
      <c r="A274" s="295"/>
      <c r="B274" s="291"/>
      <c r="C274" s="302"/>
      <c r="D274" s="303"/>
      <c r="E274" s="304"/>
      <c r="F274" s="1703"/>
      <c r="G274" s="572"/>
    </row>
    <row r="275" spans="1:9" s="610" customFormat="1" ht="12">
      <c r="A275" s="295"/>
      <c r="B275" s="291"/>
      <c r="C275" s="302"/>
      <c r="D275" s="303"/>
      <c r="E275" s="304"/>
      <c r="F275" s="1703"/>
      <c r="G275" s="572"/>
    </row>
    <row r="276" spans="1:9" s="610" customFormat="1" ht="12">
      <c r="A276" s="295"/>
      <c r="B276" s="291"/>
      <c r="C276" s="302"/>
      <c r="D276" s="303"/>
      <c r="E276" s="304"/>
      <c r="F276" s="1703"/>
      <c r="G276" s="572"/>
    </row>
    <row r="277" spans="1:9" s="610" customFormat="1" ht="12">
      <c r="A277" s="295"/>
      <c r="B277" s="291"/>
      <c r="C277" s="302"/>
      <c r="D277" s="303"/>
      <c r="E277" s="304"/>
      <c r="F277" s="1703"/>
      <c r="G277" s="572"/>
    </row>
    <row r="278" spans="1:9" s="610" customFormat="1" ht="12">
      <c r="A278" s="295"/>
      <c r="B278" s="291"/>
      <c r="C278" s="302"/>
      <c r="D278" s="303"/>
      <c r="E278" s="304"/>
      <c r="F278" s="1703"/>
      <c r="G278" s="572"/>
    </row>
    <row r="279" spans="1:9" s="610" customFormat="1" ht="12">
      <c r="A279" s="295"/>
      <c r="B279" s="291"/>
      <c r="C279" s="302"/>
      <c r="D279" s="303"/>
      <c r="E279" s="304"/>
      <c r="F279" s="1703"/>
      <c r="G279" s="572"/>
    </row>
    <row r="280" spans="1:9" s="610" customFormat="1" ht="12">
      <c r="A280" s="295"/>
      <c r="B280" s="291"/>
      <c r="C280" s="302"/>
      <c r="D280" s="303"/>
      <c r="E280" s="304"/>
      <c r="F280" s="1703"/>
      <c r="G280" s="572"/>
    </row>
    <row r="281" spans="1:9" s="610" customFormat="1" ht="12">
      <c r="A281" s="295"/>
      <c r="B281" s="291"/>
      <c r="C281" s="302"/>
      <c r="D281" s="303"/>
      <c r="E281" s="304"/>
      <c r="F281" s="1703"/>
      <c r="G281" s="572"/>
    </row>
    <row r="282" spans="1:9" s="610" customFormat="1" ht="12">
      <c r="A282" s="295"/>
      <c r="B282" s="291"/>
      <c r="C282" s="302"/>
      <c r="D282" s="303"/>
      <c r="E282" s="304"/>
      <c r="F282" s="1703"/>
      <c r="G282" s="572"/>
    </row>
    <row r="283" spans="1:9" s="610" customFormat="1" ht="12">
      <c r="A283" s="295"/>
      <c r="B283" s="291"/>
      <c r="C283" s="302"/>
      <c r="D283" s="303"/>
      <c r="E283" s="304"/>
      <c r="F283" s="1703"/>
      <c r="G283" s="572"/>
    </row>
    <row r="284" spans="1:9" ht="13.15" customHeight="1">
      <c r="A284" s="300"/>
      <c r="B284" s="301"/>
      <c r="C284" s="292"/>
      <c r="D284" s="293"/>
      <c r="E284" s="294"/>
      <c r="F284" s="1691"/>
      <c r="G284" s="575"/>
      <c r="H284" s="618"/>
      <c r="I284" s="618"/>
    </row>
    <row r="285" spans="1:9" ht="13.15" customHeight="1">
      <c r="A285" s="300"/>
      <c r="B285" s="301"/>
      <c r="C285" s="292"/>
      <c r="D285" s="293"/>
      <c r="E285" s="294"/>
      <c r="F285" s="1691"/>
      <c r="G285" s="575"/>
      <c r="H285" s="618"/>
      <c r="I285" s="618"/>
    </row>
    <row r="286" spans="1:9" ht="15" customHeight="1">
      <c r="A286" s="290" t="s">
        <v>440</v>
      </c>
      <c r="B286" s="279"/>
      <c r="C286" s="292" t="s">
        <v>851</v>
      </c>
      <c r="D286" s="270"/>
      <c r="E286" s="281"/>
      <c r="F286" s="1695"/>
      <c r="G286" s="575"/>
      <c r="H286" s="618"/>
      <c r="I286" s="618"/>
    </row>
    <row r="287" spans="1:9" ht="15" customHeight="1">
      <c r="A287" s="278"/>
      <c r="B287" s="279"/>
      <c r="C287" s="285"/>
      <c r="D287" s="270"/>
      <c r="E287" s="281"/>
      <c r="F287" s="1695"/>
      <c r="G287" s="575"/>
      <c r="H287" s="618"/>
      <c r="I287" s="618"/>
    </row>
    <row r="288" spans="1:9" ht="13.5" customHeight="1">
      <c r="A288" s="278"/>
      <c r="B288" s="279"/>
      <c r="C288" s="275" t="s">
        <v>852</v>
      </c>
      <c r="D288" s="270"/>
      <c r="E288" s="281"/>
      <c r="F288" s="1695"/>
      <c r="G288" s="575"/>
      <c r="H288" s="618"/>
      <c r="I288" s="618"/>
    </row>
    <row r="289" spans="1:9" ht="15" customHeight="1">
      <c r="A289" s="278"/>
      <c r="B289" s="279"/>
      <c r="C289" s="285"/>
      <c r="D289" s="270"/>
      <c r="E289" s="281"/>
      <c r="F289" s="1695"/>
      <c r="G289" s="575"/>
      <c r="H289" s="618"/>
      <c r="I289" s="618"/>
    </row>
    <row r="290" spans="1:9" ht="36.75" customHeight="1">
      <c r="A290" s="634" t="s">
        <v>167</v>
      </c>
      <c r="B290" s="279"/>
      <c r="C290" s="617" t="s">
        <v>853</v>
      </c>
      <c r="D290" s="645"/>
      <c r="E290" s="289"/>
      <c r="F290" s="1695"/>
      <c r="G290" s="575"/>
      <c r="H290" s="618"/>
      <c r="I290" s="618"/>
    </row>
    <row r="291" spans="1:9" ht="15" customHeight="1">
      <c r="A291" s="278"/>
      <c r="B291" s="279"/>
      <c r="C291" s="617" t="s">
        <v>854</v>
      </c>
      <c r="D291" s="645" t="s">
        <v>106</v>
      </c>
      <c r="E291" s="281">
        <v>4</v>
      </c>
      <c r="F291" s="1695"/>
      <c r="G291" s="575">
        <f>E291*F291</f>
        <v>0</v>
      </c>
      <c r="H291" s="618"/>
      <c r="I291" s="618"/>
    </row>
    <row r="292" spans="1:9" ht="15" customHeight="1">
      <c r="A292" s="278"/>
      <c r="B292" s="279"/>
      <c r="C292" s="583"/>
      <c r="D292" s="270"/>
      <c r="E292" s="289"/>
      <c r="F292" s="1695"/>
      <c r="G292" s="575"/>
      <c r="H292" s="618"/>
      <c r="I292" s="618"/>
    </row>
    <row r="293" spans="1:9" ht="12.75" customHeight="1">
      <c r="A293" s="634" t="s">
        <v>175</v>
      </c>
      <c r="B293" s="279"/>
      <c r="C293" s="617" t="s">
        <v>855</v>
      </c>
      <c r="D293" s="270"/>
      <c r="E293" s="281"/>
      <c r="F293" s="1695"/>
      <c r="G293" s="575"/>
      <c r="H293" s="618"/>
      <c r="I293" s="618"/>
    </row>
    <row r="294" spans="1:9" ht="15" customHeight="1">
      <c r="A294" s="278"/>
      <c r="B294" s="631" t="s">
        <v>198</v>
      </c>
      <c r="C294" s="617" t="s">
        <v>856</v>
      </c>
      <c r="D294" s="270"/>
      <c r="E294" s="281"/>
      <c r="F294" s="1695"/>
      <c r="G294" s="575"/>
      <c r="H294" s="618"/>
      <c r="I294" s="618"/>
    </row>
    <row r="295" spans="1:9" ht="15" customHeight="1">
      <c r="A295" s="278"/>
      <c r="B295" s="631" t="s">
        <v>198</v>
      </c>
      <c r="C295" s="617" t="s">
        <v>857</v>
      </c>
      <c r="D295" s="270"/>
      <c r="E295" s="281"/>
      <c r="F295" s="1695"/>
      <c r="G295" s="575"/>
      <c r="H295" s="618"/>
      <c r="I295" s="618"/>
    </row>
    <row r="296" spans="1:9" ht="24.6" customHeight="1">
      <c r="A296" s="278"/>
      <c r="B296" s="279"/>
      <c r="C296" s="617" t="s">
        <v>858</v>
      </c>
      <c r="D296" s="270"/>
      <c r="E296" s="281"/>
      <c r="F296" s="1695"/>
      <c r="G296" s="575"/>
      <c r="H296" s="618"/>
      <c r="I296" s="618"/>
    </row>
    <row r="297" spans="1:9" ht="15" customHeight="1">
      <c r="A297" s="278"/>
      <c r="B297" s="279"/>
      <c r="C297" s="617" t="s">
        <v>854</v>
      </c>
      <c r="D297" s="645" t="s">
        <v>106</v>
      </c>
      <c r="E297" s="281">
        <v>2</v>
      </c>
      <c r="F297" s="1695"/>
      <c r="G297" s="575">
        <f>E297*F297</f>
        <v>0</v>
      </c>
      <c r="H297" s="618"/>
      <c r="I297" s="618"/>
    </row>
    <row r="298" spans="1:9" ht="15" customHeight="1">
      <c r="A298" s="278"/>
      <c r="B298" s="279"/>
      <c r="C298" s="583"/>
      <c r="D298" s="270"/>
      <c r="E298" s="281"/>
      <c r="F298" s="1695"/>
      <c r="G298" s="575"/>
      <c r="H298" s="618"/>
      <c r="I298" s="618"/>
    </row>
    <row r="299" spans="1:9" s="610" customFormat="1" ht="36">
      <c r="A299" s="295" t="s">
        <v>177</v>
      </c>
      <c r="B299" s="291"/>
      <c r="C299" s="617" t="s">
        <v>859</v>
      </c>
      <c r="D299" s="645" t="s">
        <v>106</v>
      </c>
      <c r="E299" s="281">
        <v>3</v>
      </c>
      <c r="F299" s="1695"/>
      <c r="G299" s="575">
        <f>E299*F299</f>
        <v>0</v>
      </c>
    </row>
    <row r="300" spans="1:9" s="610" customFormat="1" ht="12">
      <c r="A300" s="295"/>
      <c r="B300" s="291"/>
      <c r="C300" s="583"/>
      <c r="D300" s="293"/>
      <c r="E300" s="643"/>
      <c r="F300" s="1701"/>
      <c r="G300" s="642"/>
    </row>
    <row r="301" spans="1:9" ht="48.75" customHeight="1">
      <c r="A301" s="634" t="s">
        <v>157</v>
      </c>
      <c r="B301" s="279"/>
      <c r="C301" s="617" t="s">
        <v>860</v>
      </c>
      <c r="D301" s="645" t="s">
        <v>340</v>
      </c>
      <c r="E301" s="289">
        <v>1</v>
      </c>
      <c r="F301" s="1695"/>
      <c r="G301" s="575">
        <f>E301*F301</f>
        <v>0</v>
      </c>
      <c r="H301" s="618"/>
      <c r="I301" s="618"/>
    </row>
    <row r="302" spans="1:9" ht="12">
      <c r="A302" s="634"/>
      <c r="B302" s="279"/>
      <c r="C302" s="617"/>
      <c r="D302" s="645"/>
      <c r="E302" s="289"/>
      <c r="F302" s="1695"/>
      <c r="G302" s="575"/>
      <c r="H302" s="618"/>
      <c r="I302" s="618"/>
    </row>
    <row r="303" spans="1:9" ht="15" customHeight="1">
      <c r="A303" s="278"/>
      <c r="B303" s="279"/>
      <c r="C303" s="615" t="s">
        <v>861</v>
      </c>
      <c r="D303" s="615" t="s">
        <v>276</v>
      </c>
      <c r="E303" s="308"/>
      <c r="F303" s="1696"/>
      <c r="G303" s="586">
        <f>SUM(G289:G302)</f>
        <v>0</v>
      </c>
      <c r="H303" s="618"/>
      <c r="I303" s="618"/>
    </row>
    <row r="304" spans="1:9" ht="13.15" customHeight="1">
      <c r="A304" s="300"/>
      <c r="B304" s="301"/>
      <c r="C304" s="292"/>
      <c r="D304" s="293"/>
      <c r="E304" s="294"/>
      <c r="F304" s="1691"/>
      <c r="G304" s="575"/>
      <c r="H304" s="618"/>
      <c r="I304" s="618"/>
    </row>
    <row r="305" spans="1:9" ht="13.15" customHeight="1">
      <c r="A305" s="300"/>
      <c r="B305" s="301"/>
      <c r="C305" s="292"/>
      <c r="D305" s="293"/>
      <c r="E305" s="294"/>
      <c r="F305" s="1691"/>
      <c r="G305" s="575"/>
      <c r="H305" s="618"/>
      <c r="I305" s="618"/>
    </row>
    <row r="306" spans="1:9" ht="15" customHeight="1">
      <c r="A306" s="290" t="s">
        <v>441</v>
      </c>
      <c r="B306" s="279"/>
      <c r="C306" s="292" t="s">
        <v>811</v>
      </c>
      <c r="D306" s="270"/>
      <c r="E306" s="281"/>
      <c r="F306" s="1695"/>
      <c r="G306" s="575"/>
      <c r="H306" s="618"/>
      <c r="I306" s="618"/>
    </row>
    <row r="307" spans="1:9" ht="13.15" customHeight="1">
      <c r="A307" s="300"/>
      <c r="B307" s="301"/>
      <c r="C307" s="292"/>
      <c r="D307" s="293"/>
      <c r="E307" s="294"/>
      <c r="F307" s="1691"/>
      <c r="G307" s="575"/>
      <c r="H307" s="618"/>
      <c r="I307" s="618"/>
    </row>
    <row r="308" spans="1:9" s="610" customFormat="1" ht="48">
      <c r="A308" s="295"/>
      <c r="B308" s="646"/>
      <c r="C308" s="617" t="s">
        <v>812</v>
      </c>
      <c r="D308" s="293"/>
      <c r="E308" s="643"/>
      <c r="F308" s="1701"/>
      <c r="G308" s="642"/>
    </row>
    <row r="309" spans="1:9" s="610" customFormat="1" ht="12">
      <c r="A309" s="295"/>
      <c r="B309" s="646"/>
      <c r="C309" s="647"/>
      <c r="D309" s="293"/>
      <c r="E309" s="643"/>
      <c r="F309" s="1701"/>
      <c r="G309" s="642"/>
    </row>
    <row r="310" spans="1:9" s="610" customFormat="1" ht="108">
      <c r="A310" s="295" t="s">
        <v>167</v>
      </c>
      <c r="B310" s="291"/>
      <c r="C310" s="617" t="s">
        <v>862</v>
      </c>
      <c r="D310" s="293" t="s">
        <v>106</v>
      </c>
      <c r="E310" s="643">
        <v>3</v>
      </c>
      <c r="F310" s="1695"/>
      <c r="G310" s="572">
        <f>E310*F310</f>
        <v>0</v>
      </c>
    </row>
    <row r="311" spans="1:9" s="610" customFormat="1" ht="12">
      <c r="A311" s="295"/>
      <c r="B311" s="291"/>
      <c r="C311" s="648"/>
      <c r="D311" s="609"/>
      <c r="E311" s="609"/>
      <c r="F311" s="1695"/>
      <c r="G311" s="572"/>
    </row>
    <row r="312" spans="1:9" s="610" customFormat="1" ht="120">
      <c r="A312" s="295" t="s">
        <v>175</v>
      </c>
      <c r="B312" s="291"/>
      <c r="C312" s="617" t="s">
        <v>863</v>
      </c>
      <c r="D312" s="293" t="s">
        <v>106</v>
      </c>
      <c r="E312" s="643">
        <v>1</v>
      </c>
      <c r="F312" s="1695"/>
      <c r="G312" s="572">
        <f>E312*F312</f>
        <v>0</v>
      </c>
    </row>
    <row r="313" spans="1:9" s="610" customFormat="1" ht="12">
      <c r="A313" s="295"/>
      <c r="B313" s="291"/>
      <c r="C313" s="648"/>
      <c r="D313" s="609"/>
      <c r="E313" s="609"/>
      <c r="F313" s="1695"/>
      <c r="G313" s="572"/>
    </row>
    <row r="314" spans="1:9" s="610" customFormat="1" ht="12">
      <c r="A314" s="295"/>
      <c r="B314" s="291"/>
      <c r="C314" s="648"/>
      <c r="D314" s="609"/>
      <c r="E314" s="609"/>
      <c r="F314" s="1701"/>
      <c r="G314" s="642"/>
    </row>
    <row r="315" spans="1:9" s="610" customFormat="1" ht="12">
      <c r="A315" s="295"/>
      <c r="B315" s="291"/>
      <c r="C315" s="297" t="s">
        <v>864</v>
      </c>
      <c r="D315" s="298"/>
      <c r="E315" s="299"/>
      <c r="F315" s="1696"/>
      <c r="G315" s="586">
        <f>SUM(G310:G313)</f>
        <v>0</v>
      </c>
    </row>
    <row r="316" spans="1:9" s="610" customFormat="1" ht="12">
      <c r="A316" s="295"/>
      <c r="B316" s="291"/>
      <c r="C316" s="302"/>
      <c r="D316" s="303"/>
      <c r="E316" s="304"/>
      <c r="F316" s="1695"/>
      <c r="G316" s="575"/>
    </row>
    <row r="317" spans="1:9" s="610" customFormat="1" ht="12">
      <c r="A317" s="295"/>
      <c r="B317" s="291"/>
      <c r="C317" s="302"/>
      <c r="D317" s="303"/>
      <c r="E317" s="304"/>
      <c r="F317" s="1695"/>
      <c r="G317" s="575"/>
    </row>
    <row r="318" spans="1:9" s="610" customFormat="1" ht="12">
      <c r="A318" s="295"/>
      <c r="B318" s="291"/>
      <c r="C318" s="302"/>
      <c r="D318" s="303"/>
      <c r="E318" s="304"/>
      <c r="F318" s="1695"/>
      <c r="G318" s="575"/>
    </row>
    <row r="319" spans="1:9" s="610" customFormat="1" ht="12">
      <c r="A319" s="295"/>
      <c r="B319" s="291"/>
      <c r="C319" s="302"/>
      <c r="D319" s="303"/>
      <c r="E319" s="304"/>
      <c r="F319" s="1695"/>
      <c r="G319" s="575"/>
    </row>
    <row r="320" spans="1:9" ht="13.15" customHeight="1">
      <c r="A320" s="300"/>
      <c r="B320" s="301"/>
      <c r="C320" s="292"/>
      <c r="D320" s="293"/>
      <c r="E320" s="294"/>
      <c r="F320" s="1691"/>
      <c r="G320" s="575"/>
      <c r="H320" s="618"/>
      <c r="I320" s="618"/>
    </row>
    <row r="321" spans="1:9" ht="13.15" customHeight="1">
      <c r="A321" s="300"/>
      <c r="B321" s="301"/>
      <c r="C321" s="292"/>
      <c r="D321" s="293"/>
      <c r="E321" s="294"/>
      <c r="F321" s="1691"/>
      <c r="G321" s="575"/>
      <c r="H321" s="618"/>
      <c r="I321" s="618"/>
    </row>
    <row r="322" spans="1:9" s="610" customFormat="1" ht="24">
      <c r="A322" s="290" t="s">
        <v>442</v>
      </c>
      <c r="B322" s="291"/>
      <c r="C322" s="292" t="s">
        <v>865</v>
      </c>
      <c r="D322" s="609"/>
      <c r="E322" s="609"/>
      <c r="F322" s="1701"/>
      <c r="G322" s="642"/>
    </row>
    <row r="323" spans="1:9" s="610" customFormat="1" ht="12">
      <c r="A323" s="295"/>
      <c r="B323" s="291"/>
      <c r="C323" s="648"/>
      <c r="D323" s="609"/>
      <c r="E323" s="609"/>
      <c r="F323" s="1701"/>
      <c r="G323" s="642"/>
    </row>
    <row r="324" spans="1:9" s="610" customFormat="1" ht="48">
      <c r="A324" s="295" t="s">
        <v>167</v>
      </c>
      <c r="B324" s="291"/>
      <c r="C324" s="325" t="s">
        <v>866</v>
      </c>
      <c r="D324" s="293"/>
      <c r="E324" s="294"/>
      <c r="F324" s="1701"/>
      <c r="G324" s="642"/>
    </row>
    <row r="325" spans="1:9" s="610" customFormat="1" ht="13.5">
      <c r="A325" s="295"/>
      <c r="B325" s="291" t="s">
        <v>198</v>
      </c>
      <c r="C325" s="325" t="s">
        <v>867</v>
      </c>
      <c r="D325" s="293" t="s">
        <v>262</v>
      </c>
      <c r="E325" s="294">
        <v>40</v>
      </c>
      <c r="F325" s="1691"/>
      <c r="G325" s="575">
        <f t="shared" ref="G325:G331" si="2">E325*F325</f>
        <v>0</v>
      </c>
    </row>
    <row r="326" spans="1:9" s="610" customFormat="1" ht="13.5">
      <c r="A326" s="295"/>
      <c r="B326" s="291" t="s">
        <v>198</v>
      </c>
      <c r="C326" s="325" t="s">
        <v>868</v>
      </c>
      <c r="D326" s="293" t="s">
        <v>262</v>
      </c>
      <c r="E326" s="294">
        <v>20</v>
      </c>
      <c r="F326" s="1691"/>
      <c r="G326" s="575">
        <f t="shared" si="2"/>
        <v>0</v>
      </c>
    </row>
    <row r="327" spans="1:9" s="610" customFormat="1" ht="13.5">
      <c r="A327" s="295"/>
      <c r="B327" s="291" t="s">
        <v>198</v>
      </c>
      <c r="C327" s="325" t="s">
        <v>869</v>
      </c>
      <c r="D327" s="293" t="s">
        <v>262</v>
      </c>
      <c r="E327" s="294">
        <v>150</v>
      </c>
      <c r="F327" s="1691"/>
      <c r="G327" s="575">
        <f t="shared" si="2"/>
        <v>0</v>
      </c>
    </row>
    <row r="328" spans="1:9" s="610" customFormat="1" ht="13.5">
      <c r="A328" s="295"/>
      <c r="B328" s="291" t="s">
        <v>198</v>
      </c>
      <c r="C328" s="325" t="s">
        <v>870</v>
      </c>
      <c r="D328" s="293" t="s">
        <v>262</v>
      </c>
      <c r="E328" s="294">
        <v>65</v>
      </c>
      <c r="F328" s="1691"/>
      <c r="G328" s="575">
        <f t="shared" si="2"/>
        <v>0</v>
      </c>
    </row>
    <row r="329" spans="1:9" s="610" customFormat="1" ht="13.5">
      <c r="A329" s="295"/>
      <c r="B329" s="291" t="s">
        <v>198</v>
      </c>
      <c r="C329" s="325" t="s">
        <v>871</v>
      </c>
      <c r="D329" s="293" t="s">
        <v>262</v>
      </c>
      <c r="E329" s="294">
        <v>30</v>
      </c>
      <c r="F329" s="1691"/>
      <c r="G329" s="575">
        <f t="shared" si="2"/>
        <v>0</v>
      </c>
    </row>
    <row r="330" spans="1:9" s="610" customFormat="1" ht="12">
      <c r="A330" s="295"/>
      <c r="B330" s="291" t="s">
        <v>198</v>
      </c>
      <c r="C330" s="325" t="s">
        <v>872</v>
      </c>
      <c r="D330" s="293" t="s">
        <v>262</v>
      </c>
      <c r="E330" s="294">
        <v>150</v>
      </c>
      <c r="F330" s="1691"/>
      <c r="G330" s="575">
        <f t="shared" si="2"/>
        <v>0</v>
      </c>
    </row>
    <row r="331" spans="1:9" s="610" customFormat="1" ht="12">
      <c r="A331" s="295"/>
      <c r="B331" s="291"/>
      <c r="C331" s="325"/>
      <c r="D331" s="293"/>
      <c r="E331" s="294"/>
      <c r="F331" s="1701">
        <v>8.5</v>
      </c>
      <c r="G331" s="642">
        <f t="shared" si="2"/>
        <v>0</v>
      </c>
    </row>
    <row r="332" spans="1:9" s="610" customFormat="1" ht="24">
      <c r="A332" s="295" t="s">
        <v>175</v>
      </c>
      <c r="B332" s="291"/>
      <c r="C332" s="325" t="s">
        <v>810</v>
      </c>
      <c r="D332" s="293" t="s">
        <v>106</v>
      </c>
      <c r="E332" s="294">
        <v>5</v>
      </c>
      <c r="F332" s="1691"/>
      <c r="G332" s="575">
        <f>E332*F332</f>
        <v>0</v>
      </c>
    </row>
    <row r="333" spans="1:9" s="610" customFormat="1" ht="12">
      <c r="A333" s="295"/>
      <c r="B333" s="291"/>
      <c r="C333" s="648"/>
      <c r="D333" s="609"/>
      <c r="E333" s="609"/>
      <c r="F333" s="1701"/>
      <c r="G333" s="642"/>
    </row>
    <row r="334" spans="1:9" s="610" customFormat="1" ht="12">
      <c r="A334" s="295"/>
      <c r="B334" s="291"/>
      <c r="C334" s="583"/>
      <c r="D334" s="293"/>
      <c r="E334" s="643"/>
      <c r="F334" s="1691"/>
      <c r="G334" s="575"/>
    </row>
    <row r="335" spans="1:9" ht="36">
      <c r="A335" s="295" t="s">
        <v>177</v>
      </c>
      <c r="B335" s="279"/>
      <c r="C335" s="630" t="s">
        <v>873</v>
      </c>
      <c r="D335" s="270" t="s">
        <v>262</v>
      </c>
      <c r="E335" s="270">
        <v>26</v>
      </c>
      <c r="F335" s="1699"/>
      <c r="G335" s="437">
        <f>E335*F335</f>
        <v>0</v>
      </c>
      <c r="H335" s="618"/>
      <c r="I335" s="618"/>
    </row>
    <row r="336" spans="1:9" ht="15" customHeight="1">
      <c r="A336" s="278"/>
      <c r="B336" s="631"/>
      <c r="C336" s="630"/>
      <c r="D336" s="270"/>
      <c r="E336" s="270"/>
      <c r="F336" s="1699"/>
      <c r="G336" s="437"/>
      <c r="H336" s="618"/>
      <c r="I336" s="618"/>
    </row>
    <row r="337" spans="1:9" ht="36">
      <c r="A337" s="295" t="s">
        <v>157</v>
      </c>
      <c r="B337" s="279"/>
      <c r="C337" s="630" t="s">
        <v>874</v>
      </c>
      <c r="D337" s="270" t="s">
        <v>262</v>
      </c>
      <c r="E337" s="270">
        <v>15</v>
      </c>
      <c r="F337" s="1699"/>
      <c r="G337" s="437">
        <f>E337*F337</f>
        <v>0</v>
      </c>
      <c r="H337" s="618"/>
      <c r="I337" s="618"/>
    </row>
    <row r="338" spans="1:9" ht="15" customHeight="1">
      <c r="A338" s="278"/>
      <c r="B338" s="279"/>
      <c r="C338" s="624"/>
      <c r="D338" s="624"/>
      <c r="E338" s="624"/>
      <c r="F338" s="1699"/>
      <c r="G338" s="437"/>
      <c r="H338" s="618"/>
      <c r="I338" s="618"/>
    </row>
    <row r="339" spans="1:9" ht="24">
      <c r="A339" s="295" t="s">
        <v>159</v>
      </c>
      <c r="B339" s="279"/>
      <c r="C339" s="630" t="s">
        <v>875</v>
      </c>
      <c r="D339" s="270" t="s">
        <v>100</v>
      </c>
      <c r="E339" s="270">
        <v>6</v>
      </c>
      <c r="F339" s="1699"/>
      <c r="G339" s="437">
        <f>E339*F339</f>
        <v>0</v>
      </c>
      <c r="H339" s="618"/>
      <c r="I339" s="618"/>
    </row>
    <row r="340" spans="1:9" ht="12">
      <c r="A340" s="634"/>
      <c r="B340" s="279"/>
      <c r="C340" s="624"/>
      <c r="D340" s="624"/>
      <c r="E340" s="624"/>
      <c r="F340" s="1699"/>
      <c r="G340" s="437"/>
      <c r="H340" s="618"/>
      <c r="I340" s="618"/>
    </row>
    <row r="341" spans="1:9" ht="36">
      <c r="A341" s="295" t="s">
        <v>438</v>
      </c>
      <c r="B341" s="279"/>
      <c r="C341" s="630" t="s">
        <v>876</v>
      </c>
      <c r="D341" s="270" t="s">
        <v>100</v>
      </c>
      <c r="E341" s="270">
        <v>2</v>
      </c>
      <c r="F341" s="1699"/>
      <c r="G341" s="437">
        <f>E341*F341</f>
        <v>0</v>
      </c>
      <c r="H341" s="618"/>
      <c r="I341" s="618"/>
    </row>
    <row r="342" spans="1:9" ht="12">
      <c r="A342" s="634"/>
      <c r="B342" s="279"/>
      <c r="C342" s="624"/>
      <c r="D342" s="624"/>
      <c r="E342" s="624"/>
      <c r="F342" s="1699"/>
      <c r="G342" s="437"/>
      <c r="H342" s="618"/>
      <c r="I342" s="618"/>
    </row>
    <row r="343" spans="1:9" ht="24">
      <c r="A343" s="295" t="s">
        <v>445</v>
      </c>
      <c r="B343" s="279"/>
      <c r="C343" s="630" t="s">
        <v>877</v>
      </c>
      <c r="D343" s="270" t="s">
        <v>100</v>
      </c>
      <c r="E343" s="270">
        <v>3</v>
      </c>
      <c r="F343" s="1699"/>
      <c r="G343" s="437">
        <f>E343*F343</f>
        <v>0</v>
      </c>
      <c r="H343" s="618"/>
      <c r="I343" s="618"/>
    </row>
    <row r="344" spans="1:9" ht="12">
      <c r="A344" s="295"/>
      <c r="B344" s="279"/>
      <c r="C344" s="630"/>
      <c r="D344" s="270"/>
      <c r="E344" s="270"/>
      <c r="F344" s="1699"/>
      <c r="G344" s="437"/>
      <c r="H344" s="618"/>
      <c r="I344" s="618"/>
    </row>
    <row r="345" spans="1:9" ht="24.75" customHeight="1">
      <c r="A345" s="295" t="s">
        <v>267</v>
      </c>
      <c r="B345" s="279"/>
      <c r="C345" s="630" t="s">
        <v>878</v>
      </c>
      <c r="D345" s="270" t="s">
        <v>100</v>
      </c>
      <c r="E345" s="270">
        <v>3</v>
      </c>
      <c r="F345" s="1699"/>
      <c r="G345" s="437">
        <f>E345*F345</f>
        <v>0</v>
      </c>
      <c r="H345" s="618"/>
      <c r="I345" s="618"/>
    </row>
    <row r="346" spans="1:9" ht="12">
      <c r="A346" s="295"/>
      <c r="B346" s="279"/>
      <c r="C346" s="630"/>
      <c r="D346" s="270"/>
      <c r="E346" s="270"/>
      <c r="F346" s="1699"/>
      <c r="G346" s="437"/>
      <c r="H346" s="618"/>
      <c r="I346" s="618"/>
    </row>
    <row r="347" spans="1:9" ht="13.15" customHeight="1">
      <c r="A347" s="295" t="s">
        <v>827</v>
      </c>
      <c r="B347" s="632"/>
      <c r="C347" s="630" t="s">
        <v>879</v>
      </c>
      <c r="D347" s="270" t="s">
        <v>835</v>
      </c>
      <c r="E347" s="270">
        <v>1</v>
      </c>
      <c r="F347" s="1699"/>
      <c r="G347" s="437">
        <f>E347*F347</f>
        <v>0</v>
      </c>
      <c r="H347" s="618"/>
      <c r="I347" s="618"/>
    </row>
    <row r="348" spans="1:9" ht="12">
      <c r="A348" s="633"/>
      <c r="B348" s="632"/>
      <c r="C348" s="630"/>
      <c r="D348" s="270"/>
      <c r="E348" s="270"/>
      <c r="F348" s="1699"/>
      <c r="G348" s="437"/>
      <c r="H348" s="618"/>
      <c r="I348" s="618"/>
    </row>
    <row r="349" spans="1:9" ht="12">
      <c r="A349" s="634"/>
      <c r="B349" s="632"/>
      <c r="C349" s="622"/>
      <c r="D349" s="270"/>
      <c r="E349" s="270"/>
      <c r="F349" s="1699"/>
      <c r="G349" s="437"/>
      <c r="H349" s="618"/>
      <c r="I349" s="618"/>
    </row>
    <row r="350" spans="1:9" s="610" customFormat="1" ht="24">
      <c r="A350" s="295"/>
      <c r="B350" s="291"/>
      <c r="C350" s="614" t="s">
        <v>865</v>
      </c>
      <c r="D350" s="615" t="s">
        <v>276</v>
      </c>
      <c r="E350" s="299"/>
      <c r="F350" s="1704"/>
      <c r="G350" s="586">
        <f>SUM(G325:G349)</f>
        <v>0</v>
      </c>
    </row>
    <row r="351" spans="1:9" ht="13.15" customHeight="1">
      <c r="A351" s="300"/>
      <c r="B351" s="301"/>
      <c r="C351" s="292"/>
      <c r="D351" s="293"/>
      <c r="E351" s="294"/>
      <c r="F351" s="1691"/>
      <c r="G351" s="575"/>
      <c r="H351" s="618"/>
      <c r="I351" s="618"/>
    </row>
    <row r="352" spans="1:9" ht="13.15" customHeight="1">
      <c r="A352" s="300"/>
      <c r="B352" s="301"/>
      <c r="C352" s="292"/>
      <c r="D352" s="293"/>
      <c r="E352" s="294"/>
      <c r="F352" s="1691"/>
      <c r="G352" s="575"/>
      <c r="H352" s="618"/>
      <c r="I352" s="618"/>
    </row>
    <row r="353" spans="1:9" ht="13.15" customHeight="1">
      <c r="A353" s="300"/>
      <c r="B353" s="301"/>
      <c r="C353" s="292"/>
      <c r="D353" s="293"/>
      <c r="E353" s="294"/>
      <c r="F353" s="1691"/>
      <c r="G353" s="575"/>
      <c r="H353" s="618"/>
      <c r="I353" s="618"/>
    </row>
    <row r="354" spans="1:9" ht="13.15" customHeight="1">
      <c r="A354" s="300"/>
      <c r="B354" s="301"/>
      <c r="C354" s="292"/>
      <c r="D354" s="293"/>
      <c r="E354" s="294"/>
      <c r="F354" s="1691"/>
      <c r="G354" s="575"/>
      <c r="H354" s="618"/>
      <c r="I354" s="618"/>
    </row>
    <row r="355" spans="1:9" ht="13.15" customHeight="1">
      <c r="A355" s="300"/>
      <c r="B355" s="301"/>
      <c r="C355" s="292"/>
      <c r="D355" s="293"/>
      <c r="E355" s="294"/>
      <c r="F355" s="1691"/>
      <c r="G355" s="575"/>
      <c r="H355" s="618"/>
      <c r="I355" s="618"/>
    </row>
    <row r="356" spans="1:9" ht="13.15" customHeight="1">
      <c r="A356" s="300"/>
      <c r="B356" s="301"/>
      <c r="C356" s="292"/>
      <c r="D356" s="293"/>
      <c r="E356" s="294"/>
      <c r="F356" s="1691"/>
      <c r="G356" s="575"/>
      <c r="H356" s="618"/>
      <c r="I356" s="618"/>
    </row>
    <row r="357" spans="1:9" ht="13.15" customHeight="1">
      <c r="A357" s="300"/>
      <c r="B357" s="301"/>
      <c r="C357" s="292"/>
      <c r="D357" s="293"/>
      <c r="E357" s="294"/>
      <c r="F357" s="1691"/>
      <c r="G357" s="575"/>
      <c r="H357" s="618"/>
      <c r="I357" s="618"/>
    </row>
    <row r="358" spans="1:9" ht="13.15" customHeight="1">
      <c r="A358" s="300"/>
      <c r="B358" s="301"/>
      <c r="C358" s="292"/>
      <c r="D358" s="293"/>
      <c r="E358" s="294"/>
      <c r="F358" s="1691"/>
      <c r="G358" s="575"/>
      <c r="H358" s="618"/>
      <c r="I358" s="618"/>
    </row>
    <row r="359" spans="1:9" ht="13.15" customHeight="1">
      <c r="A359" s="300"/>
      <c r="B359" s="301"/>
      <c r="C359" s="292"/>
      <c r="D359" s="293"/>
      <c r="E359" s="294"/>
      <c r="F359" s="1691"/>
      <c r="G359" s="575"/>
      <c r="H359" s="618"/>
      <c r="I359" s="618"/>
    </row>
    <row r="360" spans="1:9" ht="13.15" customHeight="1">
      <c r="A360" s="300"/>
      <c r="B360" s="301"/>
      <c r="C360" s="292"/>
      <c r="D360" s="293"/>
      <c r="E360" s="294"/>
      <c r="F360" s="1691"/>
      <c r="G360" s="575"/>
      <c r="H360" s="618"/>
      <c r="I360" s="618"/>
    </row>
    <row r="361" spans="1:9" ht="37.5" customHeight="1">
      <c r="A361" s="300"/>
      <c r="B361" s="301"/>
      <c r="C361" s="292"/>
      <c r="D361" s="293"/>
      <c r="E361" s="294"/>
      <c r="F361" s="1691"/>
      <c r="G361" s="575"/>
      <c r="H361" s="618"/>
      <c r="I361" s="618"/>
    </row>
    <row r="362" spans="1:9" ht="37.5" customHeight="1">
      <c r="A362" s="300"/>
      <c r="B362" s="301"/>
      <c r="C362" s="292"/>
      <c r="D362" s="293"/>
      <c r="E362" s="294"/>
      <c r="F362" s="1691"/>
      <c r="G362" s="575"/>
      <c r="H362" s="618"/>
      <c r="I362" s="618"/>
    </row>
    <row r="363" spans="1:9" ht="37.5" customHeight="1">
      <c r="A363" s="300"/>
      <c r="B363" s="301"/>
      <c r="C363" s="292"/>
      <c r="D363" s="293"/>
      <c r="E363" s="294"/>
      <c r="F363" s="1691"/>
      <c r="G363" s="575"/>
      <c r="H363" s="618"/>
      <c r="I363" s="618"/>
    </row>
    <row r="364" spans="1:9" ht="37.5" customHeight="1">
      <c r="A364" s="300"/>
      <c r="B364" s="301"/>
      <c r="C364" s="292"/>
      <c r="D364" s="293"/>
      <c r="E364" s="294"/>
      <c r="F364" s="1691"/>
      <c r="G364" s="575"/>
      <c r="H364" s="618"/>
      <c r="I364" s="618"/>
    </row>
    <row r="365" spans="1:9" ht="13.15" customHeight="1">
      <c r="A365" s="290" t="s">
        <v>443</v>
      </c>
      <c r="B365" s="279"/>
      <c r="C365" s="292" t="s">
        <v>880</v>
      </c>
      <c r="D365" s="270"/>
      <c r="E365" s="281"/>
      <c r="F365" s="1694"/>
      <c r="G365" s="572"/>
      <c r="H365" s="618"/>
      <c r="I365" s="618"/>
    </row>
    <row r="366" spans="1:9" s="649" customFormat="1" ht="12">
      <c r="A366" s="327"/>
      <c r="B366" s="279"/>
      <c r="C366" s="629"/>
      <c r="D366" s="270"/>
      <c r="E366" s="281"/>
      <c r="F366" s="1694"/>
      <c r="G366" s="572"/>
    </row>
    <row r="367" spans="1:9" s="649" customFormat="1" ht="13.15" customHeight="1">
      <c r="A367" s="278"/>
      <c r="B367" s="279"/>
      <c r="C367" s="275" t="s">
        <v>881</v>
      </c>
      <c r="D367" s="270"/>
      <c r="E367" s="270"/>
      <c r="F367" s="1694"/>
      <c r="G367" s="572"/>
    </row>
    <row r="368" spans="1:9" ht="13.15" customHeight="1">
      <c r="A368" s="327"/>
      <c r="B368" s="279"/>
      <c r="C368" s="616"/>
      <c r="D368" s="270"/>
      <c r="E368" s="270"/>
      <c r="F368" s="1694"/>
      <c r="G368" s="572"/>
      <c r="H368" s="618"/>
      <c r="I368" s="618"/>
    </row>
    <row r="369" spans="1:9" ht="13.15" customHeight="1">
      <c r="A369" s="634" t="s">
        <v>167</v>
      </c>
      <c r="B369" s="279"/>
      <c r="C369" s="285" t="s">
        <v>882</v>
      </c>
      <c r="D369" s="270"/>
      <c r="E369" s="270"/>
      <c r="F369" s="1694"/>
      <c r="G369" s="572"/>
      <c r="H369" s="618"/>
      <c r="I369" s="618"/>
    </row>
    <row r="370" spans="1:9" ht="12">
      <c r="A370" s="619"/>
      <c r="B370" s="279" t="s">
        <v>198</v>
      </c>
      <c r="C370" s="285" t="s">
        <v>883</v>
      </c>
      <c r="D370" s="270"/>
      <c r="E370" s="270"/>
      <c r="F370" s="1694"/>
      <c r="G370" s="572"/>
    </row>
    <row r="371" spans="1:9" ht="13.15" customHeight="1">
      <c r="A371" s="619"/>
      <c r="B371" s="279" t="s">
        <v>198</v>
      </c>
      <c r="C371" s="285" t="s">
        <v>884</v>
      </c>
      <c r="D371" s="270"/>
      <c r="E371" s="270"/>
      <c r="F371" s="1694"/>
      <c r="G371" s="572"/>
      <c r="H371" s="618"/>
      <c r="I371" s="618"/>
    </row>
    <row r="372" spans="1:9" ht="13.15" customHeight="1">
      <c r="A372" s="619"/>
      <c r="B372" s="279" t="s">
        <v>198</v>
      </c>
      <c r="C372" s="285" t="s">
        <v>885</v>
      </c>
      <c r="D372" s="270"/>
      <c r="E372" s="270"/>
      <c r="F372" s="1694"/>
      <c r="G372" s="572"/>
      <c r="H372" s="618"/>
      <c r="I372" s="618"/>
    </row>
    <row r="373" spans="1:9" ht="13.15" customHeight="1">
      <c r="A373" s="619"/>
      <c r="B373" s="279" t="s">
        <v>198</v>
      </c>
      <c r="C373" s="285" t="s">
        <v>886</v>
      </c>
      <c r="D373" s="270"/>
      <c r="E373" s="270"/>
      <c r="F373" s="1694"/>
      <c r="G373" s="572"/>
      <c r="H373" s="618"/>
      <c r="I373" s="618"/>
    </row>
    <row r="374" spans="1:9" ht="12">
      <c r="A374" s="619"/>
      <c r="B374" s="279" t="s">
        <v>198</v>
      </c>
      <c r="C374" s="285" t="s">
        <v>887</v>
      </c>
      <c r="D374" s="270"/>
      <c r="E374" s="270"/>
      <c r="F374" s="1694"/>
      <c r="G374" s="572"/>
      <c r="H374" s="618"/>
      <c r="I374" s="618"/>
    </row>
    <row r="375" spans="1:9" s="579" customFormat="1" ht="12">
      <c r="A375" s="619"/>
      <c r="B375" s="279" t="s">
        <v>198</v>
      </c>
      <c r="C375" s="285" t="s">
        <v>888</v>
      </c>
      <c r="D375" s="270"/>
      <c r="E375" s="270"/>
      <c r="F375" s="1694"/>
      <c r="G375" s="572"/>
    </row>
    <row r="376" spans="1:9" s="579" customFormat="1" ht="12">
      <c r="A376" s="619"/>
      <c r="B376" s="279" t="s">
        <v>198</v>
      </c>
      <c r="C376" s="285" t="s">
        <v>889</v>
      </c>
      <c r="D376" s="270"/>
      <c r="E376" s="270"/>
      <c r="F376" s="1694"/>
      <c r="G376" s="572"/>
    </row>
    <row r="377" spans="1:9" ht="36">
      <c r="A377" s="619"/>
      <c r="B377" s="279" t="s">
        <v>198</v>
      </c>
      <c r="C377" s="285" t="s">
        <v>890</v>
      </c>
      <c r="D377" s="270"/>
      <c r="E377" s="270"/>
      <c r="F377" s="1694"/>
      <c r="G377" s="572"/>
      <c r="H377" s="618"/>
      <c r="I377" s="618"/>
    </row>
    <row r="378" spans="1:9" s="579" customFormat="1" ht="36">
      <c r="A378" s="619"/>
      <c r="B378" s="279"/>
      <c r="C378" s="285" t="s">
        <v>891</v>
      </c>
      <c r="D378" s="270"/>
      <c r="E378" s="270"/>
      <c r="F378" s="1694"/>
      <c r="G378" s="572"/>
    </row>
    <row r="379" spans="1:9" s="579" customFormat="1" ht="12">
      <c r="A379" s="278"/>
      <c r="B379" s="279"/>
      <c r="C379" s="285" t="s">
        <v>854</v>
      </c>
      <c r="D379" s="270" t="s">
        <v>100</v>
      </c>
      <c r="E379" s="270">
        <v>1</v>
      </c>
      <c r="F379" s="1705"/>
      <c r="G379" s="650"/>
    </row>
    <row r="380" spans="1:9" s="579" customFormat="1" ht="12">
      <c r="A380" s="278"/>
      <c r="B380" s="279"/>
      <c r="C380" s="651" t="s">
        <v>892</v>
      </c>
      <c r="D380" s="599" t="s">
        <v>106</v>
      </c>
      <c r="E380" s="308">
        <v>1</v>
      </c>
      <c r="F380" s="1691"/>
      <c r="G380" s="572">
        <f>E380*F380</f>
        <v>0</v>
      </c>
    </row>
    <row r="381" spans="1:9" s="579" customFormat="1" ht="12">
      <c r="A381" s="278"/>
      <c r="B381" s="279"/>
      <c r="C381" s="652"/>
      <c r="D381" s="270"/>
      <c r="E381" s="281"/>
      <c r="F381" s="1691"/>
      <c r="G381" s="572"/>
    </row>
    <row r="382" spans="1:9" s="579" customFormat="1" ht="36">
      <c r="A382" s="634" t="s">
        <v>175</v>
      </c>
      <c r="B382" s="279"/>
      <c r="C382" s="275" t="s">
        <v>893</v>
      </c>
      <c r="D382" s="270"/>
      <c r="E382" s="616"/>
      <c r="F382" s="1691"/>
      <c r="G382" s="572"/>
    </row>
    <row r="383" spans="1:9" s="579" customFormat="1" ht="12">
      <c r="A383" s="327"/>
      <c r="B383" s="279" t="s">
        <v>198</v>
      </c>
      <c r="C383" s="616" t="s">
        <v>894</v>
      </c>
      <c r="D383" s="270" t="s">
        <v>262</v>
      </c>
      <c r="E383" s="270">
        <v>30</v>
      </c>
      <c r="F383" s="1691"/>
      <c r="G383" s="575">
        <f>E383*F383</f>
        <v>0</v>
      </c>
    </row>
    <row r="384" spans="1:9" s="579" customFormat="1" ht="12">
      <c r="A384" s="327"/>
      <c r="B384" s="279" t="s">
        <v>198</v>
      </c>
      <c r="C384" s="285" t="s">
        <v>872</v>
      </c>
      <c r="D384" s="270" t="s">
        <v>262</v>
      </c>
      <c r="E384" s="270">
        <v>20</v>
      </c>
      <c r="F384" s="1691"/>
      <c r="G384" s="575">
        <f>E384*F384</f>
        <v>0</v>
      </c>
    </row>
    <row r="385" spans="1:9" s="579" customFormat="1" ht="12">
      <c r="A385" s="327"/>
      <c r="B385" s="279"/>
      <c r="C385" s="285"/>
      <c r="D385" s="270"/>
      <c r="E385" s="270"/>
      <c r="F385" s="1691"/>
      <c r="G385" s="575"/>
    </row>
    <row r="386" spans="1:9" s="579" customFormat="1" ht="48">
      <c r="A386" s="314" t="s">
        <v>177</v>
      </c>
      <c r="B386" s="601"/>
      <c r="C386" s="605" t="s">
        <v>895</v>
      </c>
      <c r="D386" s="271" t="s">
        <v>340</v>
      </c>
      <c r="E386" s="272">
        <v>1</v>
      </c>
      <c r="F386" s="1694"/>
      <c r="G386" s="575">
        <f>E386*F386</f>
        <v>0</v>
      </c>
    </row>
    <row r="387" spans="1:9" s="579" customFormat="1" ht="12">
      <c r="A387" s="327"/>
      <c r="B387" s="279"/>
      <c r="C387" s="285"/>
      <c r="D387" s="270"/>
      <c r="E387" s="270"/>
      <c r="F387" s="1694"/>
      <c r="G387" s="572"/>
    </row>
    <row r="388" spans="1:9" s="579" customFormat="1" ht="12">
      <c r="A388" s="327"/>
      <c r="B388" s="279"/>
      <c r="C388" s="614" t="s">
        <v>880</v>
      </c>
      <c r="D388" s="615" t="s">
        <v>276</v>
      </c>
      <c r="E388" s="308"/>
      <c r="F388" s="1700"/>
      <c r="G388" s="586">
        <f>SUM(G380:G387)</f>
        <v>0</v>
      </c>
    </row>
    <row r="389" spans="1:9" s="579" customFormat="1" ht="12">
      <c r="A389" s="300"/>
      <c r="B389" s="301"/>
      <c r="C389" s="292"/>
      <c r="D389" s="293"/>
      <c r="E389" s="294"/>
      <c r="F389" s="1691"/>
      <c r="G389" s="575"/>
    </row>
    <row r="390" spans="1:9" s="579" customFormat="1" ht="24">
      <c r="A390" s="327"/>
      <c r="B390" s="279"/>
      <c r="C390" s="614" t="s">
        <v>838</v>
      </c>
      <c r="D390" s="615" t="s">
        <v>276</v>
      </c>
      <c r="E390" s="308"/>
      <c r="F390" s="1700"/>
      <c r="G390" s="582">
        <f>G388+G350+G315+G303+G270</f>
        <v>0</v>
      </c>
    </row>
    <row r="391" spans="1:9" s="579" customFormat="1" ht="12">
      <c r="A391" s="295"/>
      <c r="B391" s="291"/>
      <c r="C391" s="580"/>
      <c r="D391" s="275"/>
      <c r="E391" s="304"/>
      <c r="F391" s="1690"/>
      <c r="G391" s="572"/>
    </row>
    <row r="392" spans="1:9" s="579" customFormat="1" ht="12">
      <c r="A392" s="295"/>
      <c r="B392" s="291"/>
      <c r="C392" s="580"/>
      <c r="D392" s="275"/>
      <c r="E392" s="304"/>
      <c r="F392" s="1690"/>
      <c r="G392" s="572"/>
    </row>
    <row r="393" spans="1:9" s="579" customFormat="1" ht="36">
      <c r="A393" s="290" t="s">
        <v>445</v>
      </c>
      <c r="B393" s="279"/>
      <c r="C393" s="629" t="s">
        <v>896</v>
      </c>
      <c r="D393" s="270"/>
      <c r="E393" s="281"/>
      <c r="F393" s="1695"/>
      <c r="G393" s="575"/>
    </row>
    <row r="394" spans="1:9" s="579" customFormat="1" ht="12">
      <c r="A394" s="295"/>
      <c r="B394" s="291"/>
      <c r="C394" s="580"/>
      <c r="D394" s="275"/>
      <c r="E394" s="304"/>
      <c r="F394" s="1690"/>
      <c r="G394" s="572"/>
    </row>
    <row r="395" spans="1:9" s="579" customFormat="1" ht="72">
      <c r="A395" s="295"/>
      <c r="B395" s="291"/>
      <c r="C395" s="653" t="s">
        <v>897</v>
      </c>
      <c r="D395" s="275"/>
      <c r="E395" s="304"/>
      <c r="F395" s="1690"/>
      <c r="G395" s="572"/>
    </row>
    <row r="396" spans="1:9" s="579" customFormat="1" ht="12">
      <c r="A396" s="295"/>
      <c r="B396" s="291"/>
      <c r="C396" s="580"/>
      <c r="D396" s="275"/>
      <c r="E396" s="304"/>
      <c r="F396" s="1690"/>
      <c r="G396" s="572"/>
    </row>
    <row r="397" spans="1:9" s="579" customFormat="1" ht="48">
      <c r="A397" s="295" t="s">
        <v>167</v>
      </c>
      <c r="B397" s="291"/>
      <c r="C397" s="580" t="s">
        <v>898</v>
      </c>
      <c r="D397" s="293" t="s">
        <v>106</v>
      </c>
      <c r="E397" s="444">
        <v>2</v>
      </c>
      <c r="F397" s="1691"/>
      <c r="G397" s="575">
        <f>E397*F397</f>
        <v>0</v>
      </c>
    </row>
    <row r="398" spans="1:9" s="579" customFormat="1" ht="12">
      <c r="A398" s="295"/>
      <c r="B398" s="291"/>
      <c r="C398" s="580"/>
      <c r="D398" s="275"/>
      <c r="E398" s="304"/>
      <c r="F398" s="1690"/>
      <c r="G398" s="572"/>
    </row>
    <row r="399" spans="1:9" s="579" customFormat="1" ht="36">
      <c r="A399" s="295" t="s">
        <v>175</v>
      </c>
      <c r="B399" s="291"/>
      <c r="C399" s="580" t="s">
        <v>899</v>
      </c>
      <c r="D399" s="293" t="s">
        <v>106</v>
      </c>
      <c r="E399" s="444">
        <v>2</v>
      </c>
      <c r="F399" s="1691"/>
      <c r="G399" s="575">
        <f>E399*F399</f>
        <v>0</v>
      </c>
    </row>
    <row r="400" spans="1:9" ht="12">
      <c r="A400" s="295"/>
      <c r="B400" s="291"/>
      <c r="C400" s="580"/>
      <c r="D400" s="275"/>
      <c r="E400" s="304"/>
      <c r="F400" s="1690"/>
      <c r="G400" s="572"/>
      <c r="H400" s="618"/>
      <c r="I400" s="618"/>
    </row>
    <row r="401" spans="1:9" ht="204">
      <c r="A401" s="295" t="s">
        <v>177</v>
      </c>
      <c r="B401" s="291"/>
      <c r="C401" s="580" t="s">
        <v>900</v>
      </c>
      <c r="D401" s="293" t="s">
        <v>106</v>
      </c>
      <c r="E401" s="444">
        <v>2</v>
      </c>
      <c r="F401" s="1691"/>
      <c r="G401" s="575">
        <f>E401*F401</f>
        <v>0</v>
      </c>
      <c r="H401" s="618"/>
      <c r="I401" s="618"/>
    </row>
    <row r="402" spans="1:9" ht="12">
      <c r="A402" s="295"/>
      <c r="B402" s="291"/>
      <c r="C402" s="580"/>
      <c r="D402" s="275"/>
      <c r="E402" s="304"/>
      <c r="F402" s="1690"/>
      <c r="G402" s="572"/>
      <c r="H402" s="618"/>
      <c r="I402" s="618"/>
    </row>
    <row r="403" spans="1:9" ht="48">
      <c r="A403" s="295" t="s">
        <v>157</v>
      </c>
      <c r="B403" s="291"/>
      <c r="C403" s="654" t="s">
        <v>901</v>
      </c>
      <c r="D403" s="293" t="s">
        <v>106</v>
      </c>
      <c r="E403" s="444">
        <v>1</v>
      </c>
      <c r="F403" s="1691"/>
      <c r="G403" s="575">
        <f>E403*F403</f>
        <v>0</v>
      </c>
      <c r="H403" s="618"/>
      <c r="I403" s="618"/>
    </row>
    <row r="404" spans="1:9" ht="12">
      <c r="A404" s="295"/>
      <c r="B404" s="291"/>
      <c r="C404" s="580"/>
      <c r="D404" s="275"/>
      <c r="E404" s="304"/>
      <c r="F404" s="1690"/>
      <c r="G404" s="572"/>
      <c r="H404" s="618"/>
      <c r="I404" s="618"/>
    </row>
    <row r="405" spans="1:9" ht="96">
      <c r="A405" s="295" t="s">
        <v>159</v>
      </c>
      <c r="B405" s="291"/>
      <c r="C405" s="654" t="s">
        <v>902</v>
      </c>
      <c r="D405" s="293" t="s">
        <v>106</v>
      </c>
      <c r="E405" s="444">
        <v>1</v>
      </c>
      <c r="F405" s="1691"/>
      <c r="G405" s="575">
        <f>E405*F405</f>
        <v>0</v>
      </c>
      <c r="H405" s="618"/>
      <c r="I405" s="618"/>
    </row>
    <row r="406" spans="1:9" s="579" customFormat="1" ht="12">
      <c r="A406" s="295"/>
      <c r="B406" s="291"/>
      <c r="C406" s="580"/>
      <c r="D406" s="275"/>
      <c r="E406" s="304"/>
      <c r="F406" s="1690"/>
      <c r="G406" s="572"/>
    </row>
    <row r="407" spans="1:9" s="579" customFormat="1" ht="48">
      <c r="A407" s="295" t="s">
        <v>438</v>
      </c>
      <c r="B407" s="291"/>
      <c r="C407" s="654" t="s">
        <v>903</v>
      </c>
      <c r="D407" s="293" t="s">
        <v>106</v>
      </c>
      <c r="E407" s="444">
        <v>4</v>
      </c>
      <c r="F407" s="1691"/>
      <c r="G407" s="575">
        <f>E407*F407</f>
        <v>0</v>
      </c>
    </row>
    <row r="408" spans="1:9" s="579" customFormat="1" ht="12">
      <c r="A408" s="295"/>
      <c r="B408" s="291"/>
      <c r="C408" s="580"/>
      <c r="D408" s="275"/>
      <c r="E408" s="304"/>
      <c r="F408" s="1690"/>
      <c r="G408" s="572"/>
    </row>
    <row r="409" spans="1:9" s="579" customFormat="1" ht="24">
      <c r="A409" s="295" t="s">
        <v>445</v>
      </c>
      <c r="B409" s="291"/>
      <c r="C409" s="580" t="s">
        <v>904</v>
      </c>
      <c r="D409" s="293" t="s">
        <v>106</v>
      </c>
      <c r="E409" s="444">
        <v>50</v>
      </c>
      <c r="F409" s="1691"/>
      <c r="G409" s="575">
        <f>E409*F409</f>
        <v>0</v>
      </c>
    </row>
    <row r="410" spans="1:9" s="579" customFormat="1" ht="12">
      <c r="A410" s="295"/>
      <c r="B410" s="291"/>
      <c r="C410" s="580"/>
      <c r="D410" s="275"/>
      <c r="E410" s="304"/>
      <c r="F410" s="1690"/>
      <c r="G410" s="572"/>
    </row>
    <row r="411" spans="1:9" s="579" customFormat="1" ht="60">
      <c r="A411" s="295" t="s">
        <v>267</v>
      </c>
      <c r="B411" s="291"/>
      <c r="C411" s="580" t="s">
        <v>905</v>
      </c>
      <c r="D411" s="293" t="s">
        <v>106</v>
      </c>
      <c r="E411" s="444">
        <v>1</v>
      </c>
      <c r="F411" s="1691"/>
      <c r="G411" s="575">
        <f>E411*F411</f>
        <v>0</v>
      </c>
    </row>
    <row r="412" spans="1:9" s="579" customFormat="1" ht="12">
      <c r="A412" s="295"/>
      <c r="B412" s="291"/>
      <c r="C412" s="580"/>
      <c r="D412" s="275"/>
      <c r="E412" s="304"/>
      <c r="F412" s="1690"/>
      <c r="G412" s="572"/>
    </row>
    <row r="413" spans="1:9" s="579" customFormat="1" ht="12">
      <c r="A413" s="295"/>
      <c r="B413" s="291"/>
      <c r="C413" s="580"/>
      <c r="D413" s="275"/>
      <c r="E413" s="304"/>
      <c r="F413" s="1690"/>
      <c r="G413" s="572"/>
    </row>
    <row r="414" spans="1:9" s="579" customFormat="1" ht="84">
      <c r="A414" s="655" t="s">
        <v>827</v>
      </c>
      <c r="B414" s="291"/>
      <c r="C414" s="580" t="s">
        <v>906</v>
      </c>
      <c r="D414" s="293" t="s">
        <v>106</v>
      </c>
      <c r="E414" s="444">
        <v>1</v>
      </c>
      <c r="F414" s="1691"/>
      <c r="G414" s="575">
        <f>E414*F414</f>
        <v>0</v>
      </c>
      <c r="H414" s="656"/>
    </row>
    <row r="415" spans="1:9" s="579" customFormat="1" ht="12">
      <c r="A415" s="295"/>
      <c r="B415" s="291"/>
      <c r="C415" s="580"/>
      <c r="D415" s="275"/>
      <c r="E415" s="304"/>
      <c r="F415" s="1690"/>
      <c r="G415" s="572"/>
      <c r="H415" s="657"/>
    </row>
    <row r="416" spans="1:9" s="579" customFormat="1" ht="24">
      <c r="A416" s="327"/>
      <c r="B416" s="279"/>
      <c r="C416" s="614" t="s">
        <v>907</v>
      </c>
      <c r="D416" s="615" t="s">
        <v>276</v>
      </c>
      <c r="E416" s="308"/>
      <c r="F416" s="1700"/>
      <c r="G416" s="582">
        <f>SUM(G397:G414)</f>
        <v>0</v>
      </c>
      <c r="H416" s="656"/>
    </row>
    <row r="417" spans="1:8" s="579" customFormat="1" ht="12">
      <c r="A417" s="327"/>
      <c r="B417" s="279"/>
      <c r="C417" s="580"/>
      <c r="D417" s="275"/>
      <c r="E417" s="281"/>
      <c r="F417" s="1694"/>
      <c r="G417" s="572"/>
      <c r="H417" s="657"/>
    </row>
    <row r="418" spans="1:8" s="579" customFormat="1" ht="12">
      <c r="A418" s="327"/>
      <c r="B418" s="279"/>
      <c r="C418" s="580"/>
      <c r="D418" s="275"/>
      <c r="E418" s="281"/>
      <c r="F418" s="1694"/>
      <c r="G418" s="572"/>
      <c r="H418" s="656"/>
    </row>
    <row r="419" spans="1:8" s="579" customFormat="1" ht="12">
      <c r="A419" s="327"/>
      <c r="B419" s="279"/>
      <c r="C419" s="580"/>
      <c r="D419" s="275"/>
      <c r="E419" s="281"/>
      <c r="F419" s="1694"/>
      <c r="G419" s="572"/>
      <c r="H419" s="656"/>
    </row>
    <row r="420" spans="1:8" s="579" customFormat="1" ht="12">
      <c r="A420" s="327"/>
      <c r="B420" s="279"/>
      <c r="C420" s="580"/>
      <c r="D420" s="275"/>
      <c r="E420" s="281"/>
      <c r="F420" s="1694"/>
      <c r="G420" s="572"/>
      <c r="H420" s="656"/>
    </row>
    <row r="421" spans="1:8" s="579" customFormat="1" ht="12">
      <c r="A421" s="327"/>
      <c r="B421" s="279"/>
      <c r="C421" s="580"/>
      <c r="D421" s="275"/>
      <c r="E421" s="281"/>
      <c r="F421" s="1694"/>
      <c r="G421" s="572"/>
      <c r="H421" s="656"/>
    </row>
    <row r="422" spans="1:8" s="579" customFormat="1" ht="12">
      <c r="A422" s="327"/>
      <c r="B422" s="279"/>
      <c r="C422" s="580"/>
      <c r="D422" s="275"/>
      <c r="E422" s="281"/>
      <c r="F422" s="1694"/>
      <c r="G422" s="572"/>
      <c r="H422" s="656"/>
    </row>
    <row r="423" spans="1:8" s="579" customFormat="1" ht="12">
      <c r="A423" s="327"/>
      <c r="B423" s="279"/>
      <c r="C423" s="580"/>
      <c r="D423" s="275"/>
      <c r="E423" s="281"/>
      <c r="F423" s="1694"/>
      <c r="G423" s="572"/>
      <c r="H423" s="656"/>
    </row>
    <row r="424" spans="1:8" s="579" customFormat="1" ht="12">
      <c r="A424" s="327"/>
      <c r="B424" s="279"/>
      <c r="C424" s="580"/>
      <c r="D424" s="275"/>
      <c r="E424" s="281"/>
      <c r="F424" s="1694"/>
      <c r="G424" s="572"/>
      <c r="H424" s="656"/>
    </row>
    <row r="425" spans="1:8" s="579" customFormat="1" ht="12">
      <c r="A425" s="327"/>
      <c r="B425" s="279"/>
      <c r="C425" s="580"/>
      <c r="D425" s="275"/>
      <c r="E425" s="281"/>
      <c r="F425" s="1694"/>
      <c r="G425" s="572"/>
      <c r="H425" s="657"/>
    </row>
    <row r="426" spans="1:8" s="579" customFormat="1" ht="12">
      <c r="A426" s="295"/>
      <c r="B426" s="291"/>
      <c r="C426" s="580"/>
      <c r="D426" s="275"/>
      <c r="E426" s="304"/>
      <c r="F426" s="1690"/>
      <c r="G426" s="572"/>
      <c r="H426" s="656"/>
    </row>
    <row r="427" spans="1:8" s="579" customFormat="1" ht="12">
      <c r="A427" s="295"/>
      <c r="B427" s="291"/>
      <c r="C427" s="580"/>
      <c r="D427" s="275"/>
      <c r="E427" s="304"/>
      <c r="F427" s="1690"/>
      <c r="G427" s="572"/>
      <c r="H427" s="656"/>
    </row>
    <row r="428" spans="1:8" s="579" customFormat="1" ht="12">
      <c r="A428" s="290" t="s">
        <v>267</v>
      </c>
      <c r="B428" s="301"/>
      <c r="C428" s="292" t="s">
        <v>908</v>
      </c>
      <c r="D428" s="293"/>
      <c r="E428" s="294"/>
      <c r="F428" s="1691"/>
      <c r="G428" s="575"/>
      <c r="H428" s="656"/>
    </row>
    <row r="429" spans="1:8" s="579" customFormat="1" ht="12">
      <c r="A429" s="290"/>
      <c r="B429" s="301"/>
      <c r="C429" s="292"/>
      <c r="D429" s="293"/>
      <c r="E429" s="294"/>
      <c r="F429" s="1691"/>
      <c r="G429" s="575"/>
      <c r="H429" s="657"/>
    </row>
    <row r="430" spans="1:8" s="579" customFormat="1" ht="168">
      <c r="A430" s="655" t="s">
        <v>167</v>
      </c>
      <c r="B430" s="301"/>
      <c r="C430" s="580" t="s">
        <v>909</v>
      </c>
      <c r="D430" s="293" t="s">
        <v>106</v>
      </c>
      <c r="E430" s="444">
        <v>1</v>
      </c>
      <c r="F430" s="1691"/>
      <c r="G430" s="575">
        <f>E430*F430</f>
        <v>0</v>
      </c>
      <c r="H430" s="656"/>
    </row>
    <row r="431" spans="1:8" s="579" customFormat="1" ht="12">
      <c r="A431" s="290"/>
      <c r="B431" s="301"/>
      <c r="C431" s="292"/>
      <c r="D431" s="293"/>
      <c r="E431" s="294"/>
      <c r="F431" s="1691"/>
      <c r="G431" s="575"/>
      <c r="H431" s="657"/>
    </row>
    <row r="432" spans="1:8" s="579" customFormat="1" ht="120">
      <c r="A432" s="655" t="s">
        <v>175</v>
      </c>
      <c r="B432" s="301"/>
      <c r="C432" s="580" t="s">
        <v>910</v>
      </c>
      <c r="D432" s="293" t="s">
        <v>106</v>
      </c>
      <c r="E432" s="444">
        <v>1</v>
      </c>
      <c r="F432" s="1691"/>
      <c r="G432" s="575">
        <f>E432*F432</f>
        <v>0</v>
      </c>
      <c r="H432" s="656"/>
    </row>
    <row r="433" spans="1:8" s="579" customFormat="1" ht="12">
      <c r="A433" s="290"/>
      <c r="B433" s="301"/>
      <c r="C433" s="292"/>
      <c r="D433" s="293"/>
      <c r="E433" s="294"/>
      <c r="F433" s="1691"/>
      <c r="G433" s="575"/>
      <c r="H433" s="657"/>
    </row>
    <row r="434" spans="1:8" s="579" customFormat="1" ht="132">
      <c r="A434" s="655" t="s">
        <v>177</v>
      </c>
      <c r="B434" s="301"/>
      <c r="C434" s="658" t="s">
        <v>911</v>
      </c>
      <c r="D434" s="444" t="s">
        <v>106</v>
      </c>
      <c r="E434" s="444">
        <v>1</v>
      </c>
      <c r="F434" s="1706"/>
      <c r="G434" s="575">
        <f t="shared" ref="G434:G495" si="3">E434*F434</f>
        <v>0</v>
      </c>
      <c r="H434" s="656"/>
    </row>
    <row r="435" spans="1:8" s="579" customFormat="1" ht="12">
      <c r="A435" s="655"/>
      <c r="B435" s="301"/>
      <c r="C435" s="292"/>
      <c r="D435" s="294"/>
      <c r="E435" s="293"/>
      <c r="F435" s="1691"/>
      <c r="G435" s="575"/>
      <c r="H435" s="657"/>
    </row>
    <row r="436" spans="1:8" s="579" customFormat="1" ht="288">
      <c r="A436" s="655" t="s">
        <v>157</v>
      </c>
      <c r="B436" s="301"/>
      <c r="C436" s="658" t="s">
        <v>912</v>
      </c>
      <c r="D436" s="444" t="s">
        <v>106</v>
      </c>
      <c r="E436" s="444">
        <v>1</v>
      </c>
      <c r="F436" s="1706"/>
      <c r="G436" s="575">
        <f t="shared" si="3"/>
        <v>0</v>
      </c>
      <c r="H436" s="656"/>
    </row>
    <row r="437" spans="1:8" s="579" customFormat="1" ht="12">
      <c r="A437" s="655"/>
      <c r="B437" s="301"/>
      <c r="C437" s="292"/>
      <c r="D437" s="294"/>
      <c r="E437" s="293"/>
      <c r="F437" s="1691"/>
      <c r="G437" s="575"/>
      <c r="H437" s="656"/>
    </row>
    <row r="438" spans="1:8" s="579" customFormat="1" ht="48">
      <c r="A438" s="655" t="s">
        <v>159</v>
      </c>
      <c r="B438" s="301"/>
      <c r="C438" s="658" t="s">
        <v>913</v>
      </c>
      <c r="D438" s="444" t="s">
        <v>106</v>
      </c>
      <c r="E438" s="444">
        <v>2</v>
      </c>
      <c r="F438" s="1706"/>
      <c r="G438" s="575">
        <f t="shared" si="3"/>
        <v>0</v>
      </c>
      <c r="H438" s="656"/>
    </row>
    <row r="439" spans="1:8" s="579" customFormat="1" ht="12">
      <c r="A439" s="655"/>
      <c r="B439" s="301"/>
      <c r="C439" s="658"/>
      <c r="D439" s="444"/>
      <c r="E439" s="444"/>
      <c r="F439" s="1706"/>
      <c r="G439" s="575"/>
      <c r="H439" s="656"/>
    </row>
    <row r="440" spans="1:8" s="579" customFormat="1" ht="192">
      <c r="A440" s="655" t="s">
        <v>438</v>
      </c>
      <c r="B440" s="301"/>
      <c r="C440" s="658" t="s">
        <v>914</v>
      </c>
      <c r="D440" s="444" t="s">
        <v>106</v>
      </c>
      <c r="E440" s="444">
        <v>1</v>
      </c>
      <c r="F440" s="1706"/>
      <c r="G440" s="575">
        <f t="shared" si="3"/>
        <v>0</v>
      </c>
      <c r="H440" s="656"/>
    </row>
    <row r="441" spans="1:8" s="579" customFormat="1" ht="12">
      <c r="A441" s="655"/>
      <c r="B441" s="301"/>
      <c r="C441" s="292"/>
      <c r="D441" s="294"/>
      <c r="E441" s="293"/>
      <c r="F441" s="1691"/>
      <c r="G441" s="575"/>
      <c r="H441" s="656"/>
    </row>
    <row r="442" spans="1:8" s="579" customFormat="1" ht="120">
      <c r="A442" s="655" t="s">
        <v>445</v>
      </c>
      <c r="B442" s="301"/>
      <c r="C442" s="658" t="s">
        <v>915</v>
      </c>
      <c r="D442" s="444" t="s">
        <v>106</v>
      </c>
      <c r="E442" s="444">
        <v>1</v>
      </c>
      <c r="F442" s="1706"/>
      <c r="G442" s="575">
        <f t="shared" si="3"/>
        <v>0</v>
      </c>
      <c r="H442" s="656"/>
    </row>
    <row r="443" spans="1:8" s="579" customFormat="1" ht="12">
      <c r="A443" s="655"/>
      <c r="B443" s="301"/>
      <c r="C443" s="658"/>
      <c r="D443" s="444"/>
      <c r="E443" s="444"/>
      <c r="F443" s="1706"/>
      <c r="G443" s="575"/>
      <c r="H443" s="657"/>
    </row>
    <row r="444" spans="1:8" s="579" customFormat="1" ht="108">
      <c r="A444" s="655" t="s">
        <v>267</v>
      </c>
      <c r="B444" s="301"/>
      <c r="C444" s="658" t="s">
        <v>916</v>
      </c>
      <c r="D444" s="444" t="s">
        <v>106</v>
      </c>
      <c r="E444" s="444">
        <v>2</v>
      </c>
      <c r="F444" s="1706"/>
      <c r="G444" s="575">
        <f t="shared" si="3"/>
        <v>0</v>
      </c>
      <c r="H444" s="656"/>
    </row>
    <row r="445" spans="1:8" s="579" customFormat="1" ht="12">
      <c r="A445" s="655"/>
      <c r="B445" s="301"/>
      <c r="C445" s="292"/>
      <c r="D445" s="294"/>
      <c r="E445" s="293"/>
      <c r="F445" s="1691"/>
      <c r="G445" s="575"/>
      <c r="H445" s="657"/>
    </row>
    <row r="446" spans="1:8" s="579" customFormat="1" ht="372">
      <c r="A446" s="655" t="s">
        <v>827</v>
      </c>
      <c r="B446" s="301"/>
      <c r="C446" s="658" t="s">
        <v>917</v>
      </c>
      <c r="D446" s="444" t="s">
        <v>106</v>
      </c>
      <c r="E446" s="444">
        <v>8</v>
      </c>
      <c r="F446" s="1706"/>
      <c r="G446" s="575">
        <f t="shared" si="3"/>
        <v>0</v>
      </c>
      <c r="H446" s="656"/>
    </row>
    <row r="447" spans="1:8" s="579" customFormat="1" ht="12">
      <c r="A447" s="655"/>
      <c r="B447" s="301"/>
      <c r="C447" s="292"/>
      <c r="D447" s="294"/>
      <c r="E447" s="293"/>
      <c r="F447" s="1691"/>
      <c r="G447" s="575"/>
      <c r="H447" s="656"/>
    </row>
    <row r="448" spans="1:8" s="579" customFormat="1" ht="60">
      <c r="A448" s="655" t="s">
        <v>829</v>
      </c>
      <c r="B448" s="301"/>
      <c r="C448" s="658" t="s">
        <v>918</v>
      </c>
      <c r="D448" s="444" t="s">
        <v>106</v>
      </c>
      <c r="E448" s="444">
        <v>9</v>
      </c>
      <c r="F448" s="1706"/>
      <c r="G448" s="575">
        <f t="shared" si="3"/>
        <v>0</v>
      </c>
      <c r="H448" s="656"/>
    </row>
    <row r="449" spans="1:8" s="579" customFormat="1" ht="12">
      <c r="A449" s="655"/>
      <c r="B449" s="301"/>
      <c r="C449" s="292"/>
      <c r="D449" s="294"/>
      <c r="E449" s="293"/>
      <c r="F449" s="1691"/>
      <c r="G449" s="575"/>
      <c r="H449" s="656"/>
    </row>
    <row r="450" spans="1:8" s="579" customFormat="1" ht="360">
      <c r="A450" s="655" t="s">
        <v>919</v>
      </c>
      <c r="B450" s="301"/>
      <c r="C450" s="658" t="s">
        <v>920</v>
      </c>
      <c r="D450" s="444" t="s">
        <v>106</v>
      </c>
      <c r="E450" s="444">
        <v>1</v>
      </c>
      <c r="F450" s="1706"/>
      <c r="G450" s="575">
        <f t="shared" si="3"/>
        <v>0</v>
      </c>
      <c r="H450" s="656"/>
    </row>
    <row r="451" spans="1:8" s="579" customFormat="1" ht="12">
      <c r="A451" s="655"/>
      <c r="B451" s="301"/>
      <c r="C451" s="292"/>
      <c r="D451" s="294"/>
      <c r="E451" s="293"/>
      <c r="F451" s="1691"/>
      <c r="G451" s="575"/>
      <c r="H451" s="656"/>
    </row>
    <row r="452" spans="1:8" s="579" customFormat="1" ht="48">
      <c r="A452" s="655" t="s">
        <v>921</v>
      </c>
      <c r="B452" s="301"/>
      <c r="C452" s="658" t="s">
        <v>922</v>
      </c>
      <c r="D452" s="444" t="s">
        <v>106</v>
      </c>
      <c r="E452" s="444">
        <v>1</v>
      </c>
      <c r="F452" s="1706"/>
      <c r="G452" s="575">
        <f t="shared" si="3"/>
        <v>0</v>
      </c>
      <c r="H452" s="656"/>
    </row>
    <row r="453" spans="1:8" s="579" customFormat="1" ht="12">
      <c r="A453" s="655"/>
      <c r="B453" s="301"/>
      <c r="C453" s="658"/>
      <c r="D453" s="444"/>
      <c r="E453" s="444"/>
      <c r="F453" s="1706"/>
      <c r="G453" s="575"/>
      <c r="H453" s="656"/>
    </row>
    <row r="454" spans="1:8" s="579" customFormat="1" ht="60">
      <c r="A454" s="655" t="s">
        <v>923</v>
      </c>
      <c r="B454" s="301"/>
      <c r="C454" s="658" t="s">
        <v>924</v>
      </c>
      <c r="D454" s="444" t="s">
        <v>106</v>
      </c>
      <c r="E454" s="444">
        <v>1</v>
      </c>
      <c r="F454" s="1706"/>
      <c r="G454" s="575">
        <f t="shared" si="3"/>
        <v>0</v>
      </c>
      <c r="H454" s="656"/>
    </row>
    <row r="455" spans="1:8" s="579" customFormat="1" ht="12">
      <c r="A455" s="655"/>
      <c r="B455" s="301"/>
      <c r="C455" s="658"/>
      <c r="D455" s="444"/>
      <c r="E455" s="444"/>
      <c r="F455" s="1706"/>
      <c r="G455" s="575"/>
      <c r="H455" s="657"/>
    </row>
    <row r="456" spans="1:8" s="579" customFormat="1" ht="84">
      <c r="A456" s="655" t="s">
        <v>925</v>
      </c>
      <c r="B456" s="301"/>
      <c r="C456" s="658" t="s">
        <v>926</v>
      </c>
      <c r="D456" s="444" t="s">
        <v>260</v>
      </c>
      <c r="E456" s="444">
        <v>1</v>
      </c>
      <c r="F456" s="1706"/>
      <c r="G456" s="575">
        <f t="shared" si="3"/>
        <v>0</v>
      </c>
      <c r="H456" s="656"/>
    </row>
    <row r="457" spans="1:8" s="579" customFormat="1" ht="12">
      <c r="A457" s="655"/>
      <c r="B457" s="301"/>
      <c r="C457" s="658"/>
      <c r="D457" s="444"/>
      <c r="E457" s="444"/>
      <c r="F457" s="1706"/>
      <c r="G457" s="575"/>
      <c r="H457" s="656"/>
    </row>
    <row r="458" spans="1:8" s="579" customFormat="1" ht="36">
      <c r="A458" s="655" t="s">
        <v>927</v>
      </c>
      <c r="B458" s="301"/>
      <c r="C458" s="658" t="s">
        <v>928</v>
      </c>
      <c r="D458" s="444" t="s">
        <v>106</v>
      </c>
      <c r="E458" s="444">
        <v>1</v>
      </c>
      <c r="F458" s="1706"/>
      <c r="G458" s="575">
        <f t="shared" si="3"/>
        <v>0</v>
      </c>
      <c r="H458" s="656"/>
    </row>
    <row r="459" spans="1:8" s="579" customFormat="1" ht="12">
      <c r="A459" s="655"/>
      <c r="B459" s="301"/>
      <c r="C459" s="292"/>
      <c r="D459" s="294"/>
      <c r="E459" s="293"/>
      <c r="F459" s="1691"/>
      <c r="G459" s="575"/>
      <c r="H459" s="657"/>
    </row>
    <row r="460" spans="1:8" s="579" customFormat="1" ht="72">
      <c r="A460" s="655" t="s">
        <v>929</v>
      </c>
      <c r="B460" s="301"/>
      <c r="C460" s="658" t="s">
        <v>930</v>
      </c>
      <c r="D460" s="444" t="s">
        <v>106</v>
      </c>
      <c r="E460" s="444">
        <v>2</v>
      </c>
      <c r="F460" s="1706"/>
      <c r="G460" s="575">
        <f t="shared" si="3"/>
        <v>0</v>
      </c>
      <c r="H460" s="659"/>
    </row>
    <row r="461" spans="1:8" s="579" customFormat="1" ht="12">
      <c r="A461" s="655"/>
      <c r="B461" s="301"/>
      <c r="C461" s="292"/>
      <c r="D461" s="294"/>
      <c r="E461" s="293"/>
      <c r="F461" s="1691"/>
      <c r="G461" s="575"/>
      <c r="H461" s="659"/>
    </row>
    <row r="462" spans="1:8" s="579" customFormat="1" ht="48">
      <c r="A462" s="655" t="s">
        <v>931</v>
      </c>
      <c r="B462" s="301"/>
      <c r="C462" s="658" t="s">
        <v>932</v>
      </c>
      <c r="D462" s="444" t="s">
        <v>106</v>
      </c>
      <c r="E462" s="444">
        <v>60</v>
      </c>
      <c r="F462" s="1706"/>
      <c r="G462" s="575">
        <f t="shared" si="3"/>
        <v>0</v>
      </c>
      <c r="H462" s="659"/>
    </row>
    <row r="463" spans="1:8" s="579" customFormat="1" ht="12">
      <c r="A463" s="655"/>
      <c r="B463" s="301"/>
      <c r="C463" s="658"/>
      <c r="D463" s="444"/>
      <c r="E463" s="444"/>
      <c r="F463" s="1706"/>
      <c r="G463" s="575"/>
      <c r="H463" s="659"/>
    </row>
    <row r="464" spans="1:8" s="579" customFormat="1" ht="24">
      <c r="A464" s="655" t="s">
        <v>933</v>
      </c>
      <c r="B464" s="301"/>
      <c r="C464" s="658" t="s">
        <v>934</v>
      </c>
      <c r="D464" s="444" t="s">
        <v>262</v>
      </c>
      <c r="E464" s="444">
        <v>1250</v>
      </c>
      <c r="F464" s="1706"/>
      <c r="G464" s="575">
        <f t="shared" si="3"/>
        <v>0</v>
      </c>
      <c r="H464" s="659"/>
    </row>
    <row r="465" spans="1:8" s="579" customFormat="1" ht="12">
      <c r="A465" s="655"/>
      <c r="B465" s="301"/>
      <c r="C465" s="658"/>
      <c r="D465" s="444"/>
      <c r="E465" s="444"/>
      <c r="F465" s="1706"/>
      <c r="G465" s="575"/>
      <c r="H465" s="659"/>
    </row>
    <row r="466" spans="1:8" s="579" customFormat="1" ht="37.5" customHeight="1">
      <c r="A466" s="655" t="s">
        <v>935</v>
      </c>
      <c r="B466" s="301"/>
      <c r="C466" s="658" t="s">
        <v>936</v>
      </c>
      <c r="D466" s="444" t="s">
        <v>262</v>
      </c>
      <c r="E466" s="444">
        <v>120</v>
      </c>
      <c r="F466" s="1706"/>
      <c r="G466" s="575">
        <f t="shared" si="3"/>
        <v>0</v>
      </c>
      <c r="H466" s="659"/>
    </row>
    <row r="467" spans="1:8" s="579" customFormat="1" ht="12">
      <c r="A467" s="655"/>
      <c r="B467" s="301"/>
      <c r="C467" s="658"/>
      <c r="D467" s="444"/>
      <c r="E467" s="444"/>
      <c r="F467" s="1706"/>
      <c r="G467" s="575"/>
      <c r="H467" s="659"/>
    </row>
    <row r="468" spans="1:8" s="579" customFormat="1" ht="24">
      <c r="A468" s="655" t="s">
        <v>937</v>
      </c>
      <c r="B468" s="301"/>
      <c r="C468" s="658" t="s">
        <v>938</v>
      </c>
      <c r="D468" s="444" t="s">
        <v>262</v>
      </c>
      <c r="E468" s="444">
        <v>150</v>
      </c>
      <c r="F468" s="1706"/>
      <c r="G468" s="575">
        <f t="shared" si="3"/>
        <v>0</v>
      </c>
      <c r="H468" s="659"/>
    </row>
    <row r="469" spans="1:8" s="579" customFormat="1" ht="12">
      <c r="A469" s="655"/>
      <c r="B469" s="301"/>
      <c r="C469" s="658"/>
      <c r="D469" s="444"/>
      <c r="E469" s="444"/>
      <c r="F469" s="1706"/>
      <c r="G469" s="575"/>
      <c r="H469" s="659"/>
    </row>
    <row r="470" spans="1:8" s="579" customFormat="1" ht="48">
      <c r="A470" s="655" t="s">
        <v>939</v>
      </c>
      <c r="B470" s="301"/>
      <c r="C470" s="658" t="s">
        <v>940</v>
      </c>
      <c r="D470" s="444" t="s">
        <v>262</v>
      </c>
      <c r="E470" s="444">
        <v>40</v>
      </c>
      <c r="F470" s="1706"/>
      <c r="G470" s="437">
        <f t="shared" si="3"/>
        <v>0</v>
      </c>
      <c r="H470" s="659"/>
    </row>
    <row r="471" spans="1:8" s="579" customFormat="1" ht="12">
      <c r="A471" s="655"/>
      <c r="B471" s="301"/>
      <c r="C471" s="292"/>
      <c r="D471" s="294"/>
      <c r="E471" s="293"/>
      <c r="F471" s="1707"/>
      <c r="G471" s="437"/>
      <c r="H471" s="659"/>
    </row>
    <row r="472" spans="1:8" s="579" customFormat="1" ht="36">
      <c r="A472" s="655" t="s">
        <v>941</v>
      </c>
      <c r="B472" s="301"/>
      <c r="C472" s="658" t="s">
        <v>942</v>
      </c>
      <c r="D472" s="444" t="s">
        <v>262</v>
      </c>
      <c r="E472" s="444">
        <v>100</v>
      </c>
      <c r="F472" s="1706"/>
      <c r="G472" s="437">
        <f t="shared" si="3"/>
        <v>0</v>
      </c>
      <c r="H472" s="659"/>
    </row>
    <row r="473" spans="1:8" s="579" customFormat="1" ht="12">
      <c r="A473" s="655"/>
      <c r="B473" s="301"/>
      <c r="C473" s="658"/>
      <c r="D473" s="444"/>
      <c r="E473" s="444"/>
      <c r="F473" s="1706"/>
      <c r="G473" s="437"/>
      <c r="H473" s="659"/>
    </row>
    <row r="474" spans="1:8" s="579" customFormat="1" ht="36">
      <c r="A474" s="655" t="s">
        <v>943</v>
      </c>
      <c r="B474" s="301"/>
      <c r="C474" s="658" t="s">
        <v>944</v>
      </c>
      <c r="D474" s="444" t="s">
        <v>262</v>
      </c>
      <c r="E474" s="444">
        <v>50</v>
      </c>
      <c r="F474" s="1706"/>
      <c r="G474" s="437">
        <f t="shared" si="3"/>
        <v>0</v>
      </c>
      <c r="H474" s="659"/>
    </row>
    <row r="475" spans="1:8" s="579" customFormat="1" ht="12">
      <c r="A475" s="655"/>
      <c r="B475" s="301"/>
      <c r="C475" s="292"/>
      <c r="D475" s="294"/>
      <c r="E475" s="293"/>
      <c r="F475" s="1707"/>
      <c r="G475" s="437"/>
      <c r="H475" s="659"/>
    </row>
    <row r="476" spans="1:8" s="579" customFormat="1" ht="48">
      <c r="A476" s="655" t="s">
        <v>945</v>
      </c>
      <c r="B476" s="301"/>
      <c r="C476" s="658" t="s">
        <v>946</v>
      </c>
      <c r="D476" s="658" t="s">
        <v>260</v>
      </c>
      <c r="E476" s="444">
        <v>1</v>
      </c>
      <c r="F476" s="1706"/>
      <c r="G476" s="437">
        <f t="shared" si="3"/>
        <v>0</v>
      </c>
      <c r="H476" s="659"/>
    </row>
    <row r="477" spans="1:8" s="579" customFormat="1" ht="12">
      <c r="A477" s="655"/>
      <c r="B477" s="301"/>
      <c r="C477" s="658"/>
      <c r="D477" s="658"/>
      <c r="E477" s="444"/>
      <c r="F477" s="1706"/>
      <c r="G477" s="437"/>
      <c r="H477" s="659"/>
    </row>
    <row r="478" spans="1:8" s="579" customFormat="1" ht="24">
      <c r="A478" s="655" t="s">
        <v>947</v>
      </c>
      <c r="B478" s="301"/>
      <c r="C478" s="658" t="s">
        <v>948</v>
      </c>
      <c r="D478" s="658" t="s">
        <v>260</v>
      </c>
      <c r="E478" s="444">
        <v>1</v>
      </c>
      <c r="F478" s="1706"/>
      <c r="G478" s="437">
        <f t="shared" si="3"/>
        <v>0</v>
      </c>
      <c r="H478" s="659"/>
    </row>
    <row r="479" spans="1:8" s="579" customFormat="1" ht="12">
      <c r="A479" s="655"/>
      <c r="B479" s="301"/>
      <c r="C479" s="658"/>
      <c r="D479" s="658"/>
      <c r="E479" s="444"/>
      <c r="F479" s="1706"/>
      <c r="G479" s="437"/>
      <c r="H479" s="659"/>
    </row>
    <row r="480" spans="1:8" s="579" customFormat="1" ht="24">
      <c r="A480" s="655" t="s">
        <v>949</v>
      </c>
      <c r="B480" s="301"/>
      <c r="C480" s="658" t="s">
        <v>950</v>
      </c>
      <c r="D480" s="658" t="s">
        <v>260</v>
      </c>
      <c r="E480" s="444">
        <v>1</v>
      </c>
      <c r="F480" s="1706"/>
      <c r="G480" s="437">
        <f t="shared" si="3"/>
        <v>0</v>
      </c>
      <c r="H480" s="659"/>
    </row>
    <row r="481" spans="1:9" s="579" customFormat="1" ht="12">
      <c r="A481" s="655"/>
      <c r="B481" s="301"/>
      <c r="C481" s="658"/>
      <c r="D481" s="658"/>
      <c r="E481" s="444"/>
      <c r="F481" s="1706"/>
      <c r="G481" s="437"/>
      <c r="H481" s="659"/>
    </row>
    <row r="482" spans="1:9" s="579" customFormat="1" ht="48">
      <c r="A482" s="655" t="s">
        <v>951</v>
      </c>
      <c r="B482" s="301"/>
      <c r="C482" s="658" t="s">
        <v>952</v>
      </c>
      <c r="D482" s="658" t="s">
        <v>260</v>
      </c>
      <c r="E482" s="444">
        <v>1</v>
      </c>
      <c r="F482" s="1706"/>
      <c r="G482" s="437">
        <f t="shared" si="3"/>
        <v>0</v>
      </c>
      <c r="H482" s="659"/>
    </row>
    <row r="483" spans="1:9" s="579" customFormat="1" ht="12">
      <c r="A483" s="655"/>
      <c r="B483" s="301"/>
      <c r="C483" s="658"/>
      <c r="D483" s="658"/>
      <c r="E483" s="444"/>
      <c r="F483" s="1706"/>
      <c r="G483" s="437"/>
      <c r="H483" s="659"/>
    </row>
    <row r="484" spans="1:9" s="579" customFormat="1" ht="12">
      <c r="A484" s="655"/>
      <c r="B484" s="301"/>
      <c r="C484" s="658"/>
      <c r="D484" s="658"/>
      <c r="E484" s="444"/>
      <c r="F484" s="1706"/>
      <c r="G484" s="437"/>
    </row>
    <row r="485" spans="1:9" ht="36">
      <c r="A485" s="655" t="s">
        <v>953</v>
      </c>
      <c r="B485" s="301"/>
      <c r="C485" s="658" t="s">
        <v>954</v>
      </c>
      <c r="D485" s="658" t="s">
        <v>955</v>
      </c>
      <c r="E485" s="444">
        <v>1</v>
      </c>
      <c r="F485" s="1706"/>
      <c r="G485" s="437">
        <f t="shared" si="3"/>
        <v>0</v>
      </c>
      <c r="H485" s="618"/>
      <c r="I485" s="618"/>
    </row>
    <row r="486" spans="1:9" ht="12">
      <c r="A486" s="655"/>
      <c r="B486" s="301"/>
      <c r="C486" s="658"/>
      <c r="D486" s="658"/>
      <c r="E486" s="444"/>
      <c r="F486" s="1706"/>
      <c r="G486" s="437"/>
      <c r="H486" s="618"/>
      <c r="I486" s="618"/>
    </row>
    <row r="487" spans="1:9" s="579" customFormat="1" ht="48">
      <c r="A487" s="655" t="s">
        <v>956</v>
      </c>
      <c r="B487" s="301"/>
      <c r="C487" s="658" t="s">
        <v>957</v>
      </c>
      <c r="D487" s="658" t="s">
        <v>106</v>
      </c>
      <c r="E487" s="444">
        <v>4</v>
      </c>
      <c r="F487" s="1706"/>
      <c r="G487" s="437">
        <f t="shared" si="3"/>
        <v>0</v>
      </c>
    </row>
    <row r="488" spans="1:9" s="579" customFormat="1" ht="12">
      <c r="A488" s="655"/>
      <c r="B488" s="301"/>
      <c r="C488" s="658"/>
      <c r="D488" s="658"/>
      <c r="E488" s="444"/>
      <c r="F488" s="1706"/>
      <c r="G488" s="437"/>
    </row>
    <row r="489" spans="1:9" s="579" customFormat="1" ht="48">
      <c r="A489" s="655" t="s">
        <v>958</v>
      </c>
      <c r="B489" s="301"/>
      <c r="C489" s="658" t="s">
        <v>959</v>
      </c>
      <c r="D489" s="658" t="s">
        <v>260</v>
      </c>
      <c r="E489" s="444">
        <v>1</v>
      </c>
      <c r="F489" s="1706"/>
      <c r="G489" s="437">
        <f t="shared" si="3"/>
        <v>0</v>
      </c>
    </row>
    <row r="490" spans="1:9" s="579" customFormat="1" ht="12">
      <c r="A490" s="655"/>
      <c r="B490" s="301"/>
      <c r="C490" s="658"/>
      <c r="D490" s="658"/>
      <c r="E490" s="444"/>
      <c r="F490" s="1706"/>
      <c r="G490" s="437"/>
    </row>
    <row r="491" spans="1:9" s="579" customFormat="1" ht="36">
      <c r="A491" s="655" t="s">
        <v>960</v>
      </c>
      <c r="B491" s="301"/>
      <c r="C491" s="658" t="s">
        <v>961</v>
      </c>
      <c r="D491" s="658" t="s">
        <v>106</v>
      </c>
      <c r="E491" s="444">
        <v>9</v>
      </c>
      <c r="F491" s="1706"/>
      <c r="G491" s="437">
        <f t="shared" si="3"/>
        <v>0</v>
      </c>
    </row>
    <row r="492" spans="1:9" s="579" customFormat="1" ht="12">
      <c r="A492" s="655"/>
      <c r="B492" s="301"/>
      <c r="C492" s="658"/>
      <c r="D492" s="658"/>
      <c r="E492" s="444"/>
      <c r="F492" s="1706"/>
      <c r="G492" s="437"/>
    </row>
    <row r="493" spans="1:9" s="579" customFormat="1" ht="72">
      <c r="A493" s="655" t="s">
        <v>962</v>
      </c>
      <c r="B493" s="301"/>
      <c r="C493" s="658" t="s">
        <v>963</v>
      </c>
      <c r="D493" s="658" t="s">
        <v>260</v>
      </c>
      <c r="E493" s="444">
        <v>1</v>
      </c>
      <c r="F493" s="1706"/>
      <c r="G493" s="437">
        <f t="shared" si="3"/>
        <v>0</v>
      </c>
    </row>
    <row r="494" spans="1:9" s="579" customFormat="1" ht="12">
      <c r="A494" s="655"/>
      <c r="B494" s="301"/>
      <c r="C494" s="658"/>
      <c r="D494" s="658"/>
      <c r="E494" s="444"/>
      <c r="F494" s="1706"/>
      <c r="G494" s="437"/>
    </row>
    <row r="495" spans="1:9" s="579" customFormat="1" ht="24">
      <c r="A495" s="655" t="s">
        <v>964</v>
      </c>
      <c r="B495" s="301"/>
      <c r="C495" s="658" t="s">
        <v>965</v>
      </c>
      <c r="D495" s="658" t="s">
        <v>260</v>
      </c>
      <c r="E495" s="444">
        <v>1</v>
      </c>
      <c r="F495" s="1706"/>
      <c r="G495" s="437">
        <f t="shared" si="3"/>
        <v>0</v>
      </c>
    </row>
    <row r="496" spans="1:9" s="579" customFormat="1" ht="12">
      <c r="A496" s="655"/>
      <c r="B496" s="301"/>
      <c r="C496" s="658"/>
      <c r="D496" s="658"/>
      <c r="E496" s="444"/>
      <c r="F496" s="1706"/>
      <c r="G496" s="437"/>
    </row>
    <row r="497" spans="1:9" s="579" customFormat="1" ht="36">
      <c r="A497" s="655" t="s">
        <v>966</v>
      </c>
      <c r="B497" s="301"/>
      <c r="C497" s="658" t="s">
        <v>967</v>
      </c>
      <c r="D497" s="658" t="s">
        <v>260</v>
      </c>
      <c r="E497" s="444">
        <v>1</v>
      </c>
      <c r="F497" s="1706"/>
      <c r="G497" s="437">
        <f>E497*F497</f>
        <v>0</v>
      </c>
    </row>
    <row r="498" spans="1:9" s="579" customFormat="1" ht="12">
      <c r="A498" s="655"/>
      <c r="B498" s="301"/>
      <c r="C498" s="658"/>
      <c r="D498" s="658"/>
      <c r="E498" s="444"/>
      <c r="F498" s="1706"/>
      <c r="G498" s="437"/>
    </row>
    <row r="499" spans="1:9" s="579" customFormat="1" ht="24">
      <c r="A499" s="655" t="s">
        <v>968</v>
      </c>
      <c r="B499" s="301"/>
      <c r="C499" s="658" t="s">
        <v>969</v>
      </c>
      <c r="D499" s="658" t="s">
        <v>260</v>
      </c>
      <c r="E499" s="444">
        <v>1</v>
      </c>
      <c r="F499" s="1706"/>
      <c r="G499" s="437">
        <f>E499*F499</f>
        <v>0</v>
      </c>
    </row>
    <row r="500" spans="1:9" ht="12">
      <c r="A500" s="655"/>
      <c r="B500" s="301"/>
      <c r="C500" s="292"/>
      <c r="D500" s="293"/>
      <c r="E500" s="294"/>
      <c r="F500" s="1691"/>
      <c r="G500" s="575"/>
      <c r="H500" s="618"/>
      <c r="I500" s="618"/>
    </row>
    <row r="501" spans="1:9" s="579" customFormat="1" ht="12">
      <c r="A501" s="327"/>
      <c r="B501" s="279"/>
      <c r="C501" s="614" t="s">
        <v>970</v>
      </c>
      <c r="D501" s="615" t="s">
        <v>276</v>
      </c>
      <c r="E501" s="308"/>
      <c r="F501" s="1700"/>
      <c r="G501" s="582">
        <f>SUM(G430:G499)</f>
        <v>0</v>
      </c>
    </row>
    <row r="502" spans="1:9" s="579" customFormat="1" ht="12">
      <c r="A502" s="327"/>
      <c r="B502" s="279"/>
      <c r="C502" s="580"/>
      <c r="D502" s="275"/>
      <c r="E502" s="281"/>
      <c r="F502" s="1694"/>
      <c r="G502" s="572"/>
    </row>
    <row r="503" spans="1:9" s="579" customFormat="1" ht="12">
      <c r="A503" s="295"/>
      <c r="B503" s="291"/>
      <c r="C503" s="580"/>
      <c r="D503" s="275"/>
      <c r="E503" s="304"/>
      <c r="F503" s="1690"/>
      <c r="G503" s="572"/>
    </row>
    <row r="504" spans="1:9" s="579" customFormat="1" ht="12">
      <c r="A504" s="290" t="s">
        <v>827</v>
      </c>
      <c r="B504" s="301"/>
      <c r="C504" s="292" t="s">
        <v>971</v>
      </c>
      <c r="D504" s="293"/>
      <c r="E504" s="294"/>
      <c r="F504" s="1691"/>
      <c r="G504" s="575"/>
    </row>
    <row r="505" spans="1:9" s="579" customFormat="1" ht="12">
      <c r="A505" s="290"/>
      <c r="B505" s="301"/>
      <c r="C505" s="292"/>
      <c r="D505" s="293"/>
      <c r="E505" s="294"/>
      <c r="F505" s="1691"/>
      <c r="G505" s="575"/>
    </row>
    <row r="506" spans="1:9" s="579" customFormat="1" ht="96">
      <c r="A506" s="655" t="s">
        <v>167</v>
      </c>
      <c r="B506" s="301"/>
      <c r="C506" s="658" t="s">
        <v>972</v>
      </c>
      <c r="D506" s="444" t="s">
        <v>106</v>
      </c>
      <c r="E506" s="444">
        <v>1</v>
      </c>
      <c r="F506" s="1706"/>
      <c r="G506" s="444">
        <f>E506*F506</f>
        <v>0</v>
      </c>
    </row>
    <row r="507" spans="1:9" s="579" customFormat="1" ht="12">
      <c r="A507" s="290"/>
      <c r="B507" s="301"/>
      <c r="C507" s="292"/>
      <c r="D507" s="293"/>
      <c r="E507" s="294"/>
      <c r="F507" s="1691"/>
      <c r="G507" s="575"/>
    </row>
    <row r="508" spans="1:9" s="579" customFormat="1" ht="120">
      <c r="A508" s="655" t="s">
        <v>175</v>
      </c>
      <c r="B508" s="301"/>
      <c r="C508" s="658" t="s">
        <v>973</v>
      </c>
      <c r="D508" s="444" t="s">
        <v>106</v>
      </c>
      <c r="E508" s="444">
        <v>1</v>
      </c>
      <c r="F508" s="1706"/>
      <c r="G508" s="444">
        <f>E508*F508</f>
        <v>0</v>
      </c>
    </row>
    <row r="509" spans="1:9" s="579" customFormat="1" ht="12">
      <c r="A509" s="290"/>
      <c r="B509" s="301"/>
      <c r="C509" s="658"/>
      <c r="D509" s="444"/>
      <c r="E509" s="444"/>
      <c r="F509" s="1706"/>
      <c r="G509" s="444"/>
    </row>
    <row r="510" spans="1:9" s="579" customFormat="1" ht="48">
      <c r="A510" s="655" t="s">
        <v>177</v>
      </c>
      <c r="B510" s="301"/>
      <c r="C510" s="658" t="s">
        <v>974</v>
      </c>
      <c r="D510" s="444" t="s">
        <v>106</v>
      </c>
      <c r="E510" s="444">
        <v>1</v>
      </c>
      <c r="F510" s="1706"/>
      <c r="G510" s="444">
        <f>E510*F510</f>
        <v>0</v>
      </c>
    </row>
    <row r="511" spans="1:9" s="579" customFormat="1" ht="12">
      <c r="A511" s="655"/>
      <c r="B511" s="301"/>
      <c r="C511" s="658"/>
      <c r="D511" s="444"/>
      <c r="E511" s="444"/>
      <c r="F511" s="1706"/>
      <c r="G511" s="444"/>
    </row>
    <row r="512" spans="1:9" s="579" customFormat="1" ht="108">
      <c r="A512" s="655" t="s">
        <v>157</v>
      </c>
      <c r="B512" s="301"/>
      <c r="C512" s="658" t="s">
        <v>975</v>
      </c>
      <c r="D512" s="444" t="s">
        <v>262</v>
      </c>
      <c r="E512" s="444">
        <v>140</v>
      </c>
      <c r="F512" s="1706"/>
      <c r="G512" s="444">
        <f>E512*F512</f>
        <v>0</v>
      </c>
    </row>
    <row r="513" spans="1:9" s="579" customFormat="1" ht="12">
      <c r="A513" s="655"/>
      <c r="B513" s="301"/>
      <c r="C513" s="658"/>
      <c r="D513" s="444"/>
      <c r="E513" s="444"/>
      <c r="F513" s="1706"/>
      <c r="G513" s="444"/>
    </row>
    <row r="514" spans="1:9" s="579" customFormat="1" ht="48">
      <c r="A514" s="655" t="s">
        <v>159</v>
      </c>
      <c r="B514" s="301"/>
      <c r="C514" s="658" t="s">
        <v>976</v>
      </c>
      <c r="D514" s="444" t="s">
        <v>260</v>
      </c>
      <c r="E514" s="444">
        <v>1</v>
      </c>
      <c r="F514" s="1706"/>
      <c r="G514" s="444">
        <f>E514*F514</f>
        <v>0</v>
      </c>
    </row>
    <row r="515" spans="1:9" ht="12">
      <c r="A515" s="655"/>
      <c r="B515" s="301"/>
      <c r="C515" s="658"/>
      <c r="D515" s="444"/>
      <c r="E515" s="444"/>
      <c r="F515" s="1706"/>
      <c r="G515" s="444"/>
    </row>
    <row r="516" spans="1:9" s="579" customFormat="1" ht="12">
      <c r="A516" s="327"/>
      <c r="B516" s="279"/>
      <c r="C516" s="614" t="s">
        <v>971</v>
      </c>
      <c r="D516" s="615" t="s">
        <v>276</v>
      </c>
      <c r="E516" s="308"/>
      <c r="F516" s="1700"/>
      <c r="G516" s="582">
        <f>SUM(G506:G514)</f>
        <v>0</v>
      </c>
      <c r="H516" s="660"/>
      <c r="I516" s="660"/>
    </row>
    <row r="517" spans="1:9" s="579" customFormat="1" ht="12">
      <c r="A517" s="655"/>
      <c r="B517" s="301"/>
      <c r="C517" s="658"/>
      <c r="D517" s="444"/>
      <c r="E517" s="444"/>
      <c r="F517" s="1706"/>
      <c r="G517" s="444"/>
      <c r="H517" s="660"/>
      <c r="I517" s="660"/>
    </row>
    <row r="518" spans="1:9" s="579" customFormat="1" ht="12">
      <c r="A518" s="655"/>
      <c r="B518" s="301"/>
      <c r="C518" s="658"/>
      <c r="D518" s="444"/>
      <c r="E518" s="444"/>
      <c r="F518" s="1706"/>
      <c r="G518" s="444"/>
      <c r="H518" s="660"/>
      <c r="I518" s="660"/>
    </row>
    <row r="519" spans="1:9" s="579" customFormat="1" ht="12">
      <c r="A519" s="655"/>
      <c r="B519" s="301"/>
      <c r="C519" s="658"/>
      <c r="D519" s="444"/>
      <c r="E519" s="444"/>
      <c r="F519" s="1706"/>
      <c r="G519" s="444"/>
      <c r="H519" s="660"/>
      <c r="I519" s="660"/>
    </row>
    <row r="520" spans="1:9" s="579" customFormat="1" ht="12">
      <c r="A520" s="290" t="s">
        <v>829</v>
      </c>
      <c r="B520" s="301"/>
      <c r="C520" s="292" t="s">
        <v>347</v>
      </c>
      <c r="D520" s="293"/>
      <c r="E520" s="294"/>
      <c r="F520" s="1691"/>
      <c r="G520" s="575"/>
      <c r="H520" s="660"/>
      <c r="I520" s="660"/>
    </row>
    <row r="521" spans="1:9" s="579" customFormat="1" ht="12">
      <c r="A521" s="290"/>
      <c r="B521" s="291"/>
      <c r="C521" s="302"/>
      <c r="D521" s="303"/>
      <c r="E521" s="304"/>
      <c r="F521" s="1691"/>
      <c r="G521" s="575"/>
      <c r="H521" s="660"/>
      <c r="I521" s="660"/>
    </row>
    <row r="522" spans="1:9" s="579" customFormat="1" ht="36">
      <c r="A522" s="314" t="s">
        <v>167</v>
      </c>
      <c r="B522" s="291"/>
      <c r="C522" s="325" t="s">
        <v>348</v>
      </c>
      <c r="D522" s="293" t="s">
        <v>349</v>
      </c>
      <c r="E522" s="294">
        <v>1</v>
      </c>
      <c r="F522" s="1691"/>
      <c r="G522" s="575">
        <f>E522*F522</f>
        <v>0</v>
      </c>
      <c r="H522" s="660"/>
      <c r="I522" s="660"/>
    </row>
    <row r="523" spans="1:9" s="579" customFormat="1" ht="12">
      <c r="A523" s="290"/>
      <c r="B523" s="291"/>
      <c r="C523" s="326"/>
      <c r="D523" s="293"/>
      <c r="E523" s="294"/>
      <c r="F523" s="1691"/>
      <c r="G523" s="575"/>
      <c r="H523" s="660"/>
      <c r="I523" s="660"/>
    </row>
    <row r="524" spans="1:9" s="579" customFormat="1" ht="36">
      <c r="A524" s="314" t="s">
        <v>175</v>
      </c>
      <c r="B524" s="291"/>
      <c r="C524" s="325" t="s">
        <v>350</v>
      </c>
      <c r="D524" s="293" t="s">
        <v>349</v>
      </c>
      <c r="E524" s="294">
        <v>1</v>
      </c>
      <c r="F524" s="1691"/>
      <c r="G524" s="575">
        <f>E524*F524</f>
        <v>0</v>
      </c>
      <c r="H524" s="660"/>
      <c r="I524" s="660"/>
    </row>
    <row r="525" spans="1:9" s="579" customFormat="1" ht="12">
      <c r="A525" s="290"/>
      <c r="B525" s="291"/>
      <c r="C525" s="326"/>
      <c r="D525" s="293"/>
      <c r="E525" s="294"/>
      <c r="F525" s="1691"/>
      <c r="G525" s="575"/>
      <c r="H525" s="660"/>
      <c r="I525" s="660"/>
    </row>
    <row r="526" spans="1:9" s="579" customFormat="1" ht="24">
      <c r="A526" s="314" t="s">
        <v>177</v>
      </c>
      <c r="B526" s="291"/>
      <c r="C526" s="325" t="s">
        <v>351</v>
      </c>
      <c r="D526" s="293" t="s">
        <v>349</v>
      </c>
      <c r="E526" s="294">
        <v>1</v>
      </c>
      <c r="F526" s="1691"/>
      <c r="G526" s="575">
        <f>E526*F526</f>
        <v>0</v>
      </c>
      <c r="H526" s="660"/>
      <c r="I526" s="660"/>
    </row>
    <row r="527" spans="1:9" s="579" customFormat="1" ht="12">
      <c r="A527" s="290"/>
      <c r="B527" s="291"/>
      <c r="C527" s="326"/>
      <c r="D527" s="293"/>
      <c r="E527" s="294"/>
      <c r="F527" s="1691"/>
      <c r="G527" s="575"/>
      <c r="H527" s="660"/>
      <c r="I527" s="660"/>
    </row>
    <row r="528" spans="1:9" s="579" customFormat="1" ht="12">
      <c r="A528" s="295"/>
      <c r="B528" s="291"/>
      <c r="C528" s="326"/>
      <c r="D528" s="293"/>
      <c r="E528" s="294"/>
      <c r="F528" s="1691"/>
      <c r="G528" s="575"/>
      <c r="H528" s="660"/>
      <c r="I528" s="660"/>
    </row>
    <row r="529" spans="1:9" s="579" customFormat="1" ht="24">
      <c r="A529" s="314" t="s">
        <v>159</v>
      </c>
      <c r="B529" s="661"/>
      <c r="C529" s="662" t="s">
        <v>977</v>
      </c>
      <c r="D529" s="663" t="s">
        <v>978</v>
      </c>
      <c r="E529" s="663">
        <v>1</v>
      </c>
      <c r="F529" s="1691"/>
      <c r="G529" s="575">
        <f>E529*F529</f>
        <v>0</v>
      </c>
      <c r="H529" s="660"/>
      <c r="I529" s="660"/>
    </row>
    <row r="530" spans="1:9" s="579" customFormat="1" ht="12">
      <c r="A530" s="290"/>
      <c r="B530" s="291"/>
      <c r="C530" s="326"/>
      <c r="D530" s="293"/>
      <c r="E530" s="294"/>
      <c r="F530" s="1691"/>
      <c r="G530" s="575"/>
      <c r="H530" s="660"/>
      <c r="I530" s="660"/>
    </row>
    <row r="531" spans="1:9" s="579" customFormat="1" ht="12">
      <c r="A531" s="290"/>
      <c r="B531" s="291"/>
      <c r="C531" s="302"/>
      <c r="D531" s="303"/>
      <c r="E531" s="304"/>
      <c r="F531" s="1691"/>
      <c r="G531" s="575"/>
      <c r="H531" s="660"/>
      <c r="I531" s="660"/>
    </row>
    <row r="532" spans="1:9" s="579" customFormat="1" ht="12">
      <c r="A532" s="278"/>
      <c r="B532" s="279"/>
      <c r="C532" s="614" t="s">
        <v>347</v>
      </c>
      <c r="D532" s="615" t="s">
        <v>276</v>
      </c>
      <c r="E532" s="308"/>
      <c r="F532" s="1696"/>
      <c r="G532" s="586">
        <f>SUM(G522:G531)</f>
        <v>0</v>
      </c>
      <c r="H532" s="660"/>
      <c r="I532" s="660"/>
    </row>
    <row r="533" spans="1:9" s="579" customFormat="1" ht="12">
      <c r="A533" s="295"/>
      <c r="B533" s="291"/>
      <c r="C533" s="302"/>
      <c r="D533" s="303"/>
      <c r="E533" s="304"/>
      <c r="F533" s="616"/>
      <c r="G533" s="572"/>
      <c r="H533" s="660"/>
      <c r="I533" s="660"/>
    </row>
    <row r="534" spans="1:9" s="579" customFormat="1" ht="12">
      <c r="A534" s="295"/>
      <c r="B534" s="291"/>
      <c r="C534" s="302"/>
      <c r="D534" s="303"/>
      <c r="E534" s="304"/>
      <c r="F534" s="616"/>
      <c r="G534" s="572"/>
      <c r="H534" s="660"/>
      <c r="I534" s="660"/>
    </row>
    <row r="535" spans="1:9" s="579" customFormat="1" ht="12">
      <c r="A535" s="295"/>
      <c r="B535" s="291"/>
      <c r="C535" s="302"/>
      <c r="D535" s="303"/>
      <c r="E535" s="304"/>
      <c r="F535" s="616"/>
      <c r="G535" s="572"/>
      <c r="H535" s="660"/>
      <c r="I535" s="660"/>
    </row>
    <row r="536" spans="1:9" s="579" customFormat="1" ht="12">
      <c r="A536" s="295"/>
      <c r="B536" s="291"/>
      <c r="C536" s="302"/>
      <c r="D536" s="303"/>
      <c r="E536" s="304"/>
      <c r="F536" s="616"/>
      <c r="G536" s="572"/>
      <c r="H536" s="660"/>
      <c r="I536" s="660"/>
    </row>
    <row r="537" spans="1:9" s="610" customFormat="1" ht="12">
      <c r="A537" s="295"/>
      <c r="B537" s="291"/>
      <c r="C537" s="302"/>
      <c r="D537" s="303"/>
      <c r="E537" s="304"/>
      <c r="F537" s="616"/>
      <c r="G537" s="572"/>
    </row>
    <row r="538" spans="1:9" s="610" customFormat="1" ht="12">
      <c r="A538" s="295"/>
      <c r="B538" s="291"/>
      <c r="C538" s="302"/>
      <c r="D538" s="303"/>
      <c r="E538" s="304"/>
      <c r="F538" s="616"/>
      <c r="G538" s="572"/>
    </row>
    <row r="539" spans="1:9" s="610" customFormat="1" ht="12">
      <c r="A539" s="327"/>
      <c r="B539" s="328"/>
      <c r="C539" s="329"/>
      <c r="D539" s="303"/>
      <c r="E539" s="304"/>
      <c r="F539" s="664"/>
      <c r="G539" s="642"/>
    </row>
    <row r="540" spans="1:9" s="610" customFormat="1" ht="31.5">
      <c r="A540" s="327"/>
      <c r="B540" s="328"/>
      <c r="C540" s="665" t="s">
        <v>1343</v>
      </c>
      <c r="D540" s="303"/>
      <c r="E540" s="304"/>
      <c r="F540" s="664"/>
      <c r="G540" s="575"/>
    </row>
    <row r="541" spans="1:9" s="610" customFormat="1" ht="15.75">
      <c r="A541" s="327"/>
      <c r="B541" s="328"/>
      <c r="C541" s="665"/>
      <c r="D541" s="303"/>
      <c r="E541" s="304"/>
      <c r="F541" s="664"/>
      <c r="G541" s="575"/>
    </row>
    <row r="542" spans="1:9" s="610" customFormat="1" ht="15.75">
      <c r="A542" s="327"/>
      <c r="B542" s="328"/>
      <c r="C542" s="665"/>
      <c r="D542" s="303"/>
      <c r="E542" s="304"/>
      <c r="F542" s="664"/>
      <c r="G542" s="575"/>
    </row>
    <row r="543" spans="1:9" s="610" customFormat="1" ht="12">
      <c r="A543" s="290"/>
      <c r="B543" s="291"/>
      <c r="C543" s="302"/>
      <c r="D543" s="303"/>
      <c r="E543" s="304"/>
      <c r="F543" s="641"/>
      <c r="G543" s="575"/>
    </row>
    <row r="544" spans="1:9" s="610" customFormat="1" ht="12">
      <c r="A544" s="301" t="s">
        <v>167</v>
      </c>
      <c r="B544" s="291"/>
      <c r="C544" s="292" t="s">
        <v>754</v>
      </c>
      <c r="D544" s="303"/>
      <c r="E544" s="304"/>
      <c r="F544" s="664"/>
      <c r="G544" s="575">
        <f>F153</f>
        <v>0</v>
      </c>
    </row>
    <row r="545" spans="1:7" s="610" customFormat="1" ht="12">
      <c r="A545" s="646"/>
      <c r="B545" s="291"/>
      <c r="C545" s="302"/>
      <c r="D545" s="303"/>
      <c r="E545" s="304"/>
      <c r="F545" s="641"/>
      <c r="G545" s="575"/>
    </row>
    <row r="546" spans="1:7" s="610" customFormat="1" ht="24">
      <c r="A546" s="301" t="s">
        <v>175</v>
      </c>
      <c r="B546" s="291"/>
      <c r="C546" s="292" t="s">
        <v>331</v>
      </c>
      <c r="D546" s="303"/>
      <c r="E546" s="304"/>
      <c r="F546" s="664"/>
      <c r="G546" s="575">
        <f>G176</f>
        <v>0</v>
      </c>
    </row>
    <row r="547" spans="1:7" s="610" customFormat="1" ht="12">
      <c r="A547" s="646"/>
      <c r="B547" s="291"/>
      <c r="C547" s="302"/>
      <c r="D547" s="303"/>
      <c r="E547" s="304"/>
      <c r="F547" s="641"/>
      <c r="G547" s="575"/>
    </row>
    <row r="548" spans="1:7" s="610" customFormat="1" ht="12">
      <c r="A548" s="301" t="s">
        <v>177</v>
      </c>
      <c r="B548" s="291"/>
      <c r="C548" s="292" t="s">
        <v>811</v>
      </c>
      <c r="D548" s="303"/>
      <c r="E548" s="304"/>
      <c r="F548" s="641"/>
      <c r="G548" s="575">
        <f>G195</f>
        <v>0</v>
      </c>
    </row>
    <row r="549" spans="1:7" s="610" customFormat="1" ht="12">
      <c r="A549" s="646"/>
      <c r="B549" s="291"/>
      <c r="C549" s="302"/>
      <c r="D549" s="303"/>
      <c r="E549" s="304"/>
      <c r="F549" s="641"/>
      <c r="G549" s="575"/>
    </row>
    <row r="550" spans="1:7" s="610" customFormat="1" ht="12">
      <c r="A550" s="301" t="s">
        <v>157</v>
      </c>
      <c r="B550" s="291"/>
      <c r="C550" s="292" t="s">
        <v>819</v>
      </c>
      <c r="D550" s="303"/>
      <c r="E550" s="304"/>
      <c r="F550" s="641"/>
      <c r="G550" s="575">
        <f>G221</f>
        <v>0</v>
      </c>
    </row>
    <row r="551" spans="1:7" s="610" customFormat="1" ht="12">
      <c r="A551" s="646"/>
      <c r="B551" s="291"/>
      <c r="C551" s="302"/>
      <c r="D551" s="303"/>
      <c r="E551" s="304"/>
      <c r="F551" s="641"/>
      <c r="G551" s="575"/>
    </row>
    <row r="552" spans="1:7" s="610" customFormat="1" ht="24">
      <c r="A552" s="301" t="s">
        <v>159</v>
      </c>
      <c r="B552" s="291"/>
      <c r="C552" s="629" t="s">
        <v>831</v>
      </c>
      <c r="D552" s="303"/>
      <c r="E552" s="304"/>
      <c r="F552" s="641"/>
      <c r="G552" s="575">
        <f>G237</f>
        <v>0</v>
      </c>
    </row>
    <row r="553" spans="1:7" s="610" customFormat="1" ht="12">
      <c r="A553" s="646"/>
      <c r="B553" s="291"/>
      <c r="C553" s="302"/>
      <c r="D553" s="303"/>
      <c r="E553" s="304"/>
      <c r="F553" s="641"/>
      <c r="G553" s="575"/>
    </row>
    <row r="554" spans="1:7" s="610" customFormat="1" ht="24">
      <c r="A554" s="301" t="s">
        <v>438</v>
      </c>
      <c r="B554" s="291"/>
      <c r="C554" s="629" t="s">
        <v>838</v>
      </c>
      <c r="D554" s="303"/>
      <c r="E554" s="304"/>
      <c r="F554" s="641"/>
      <c r="G554" s="575">
        <f>G390</f>
        <v>0</v>
      </c>
    </row>
    <row r="555" spans="1:7" s="610" customFormat="1" ht="12">
      <c r="A555" s="646"/>
      <c r="B555" s="291"/>
      <c r="C555" s="302"/>
      <c r="D555" s="303"/>
      <c r="E555" s="304"/>
      <c r="F555" s="641"/>
      <c r="G555" s="575"/>
    </row>
    <row r="556" spans="1:7" s="610" customFormat="1" ht="36">
      <c r="A556" s="301" t="s">
        <v>445</v>
      </c>
      <c r="B556" s="291"/>
      <c r="C556" s="629" t="s">
        <v>896</v>
      </c>
      <c r="D556" s="303"/>
      <c r="E556" s="304"/>
      <c r="F556" s="641"/>
      <c r="G556" s="575">
        <f>G416</f>
        <v>0</v>
      </c>
    </row>
    <row r="557" spans="1:7" s="610" customFormat="1" ht="12">
      <c r="A557" s="646"/>
      <c r="B557" s="291"/>
      <c r="C557" s="302"/>
      <c r="D557" s="303"/>
      <c r="E557" s="304"/>
      <c r="F557" s="641"/>
      <c r="G557" s="575"/>
    </row>
    <row r="558" spans="1:7" s="610" customFormat="1" ht="12">
      <c r="A558" s="301" t="s">
        <v>267</v>
      </c>
      <c r="B558" s="291"/>
      <c r="C558" s="292" t="s">
        <v>908</v>
      </c>
      <c r="D558" s="303"/>
      <c r="E558" s="304"/>
      <c r="F558" s="641"/>
      <c r="G558" s="575">
        <f>G501</f>
        <v>0</v>
      </c>
    </row>
    <row r="559" spans="1:7" s="610" customFormat="1" ht="12">
      <c r="A559" s="646"/>
      <c r="B559" s="291"/>
      <c r="C559" s="302"/>
      <c r="D559" s="303"/>
      <c r="E559" s="304"/>
      <c r="F559" s="641"/>
      <c r="G559" s="575"/>
    </row>
    <row r="560" spans="1:7" s="610" customFormat="1" ht="12">
      <c r="A560" s="301" t="s">
        <v>827</v>
      </c>
      <c r="B560" s="291"/>
      <c r="C560" s="292" t="s">
        <v>971</v>
      </c>
      <c r="D560" s="303"/>
      <c r="E560" s="304"/>
      <c r="F560" s="641"/>
      <c r="G560" s="575">
        <f>G516</f>
        <v>0</v>
      </c>
    </row>
    <row r="561" spans="1:9" s="579" customFormat="1" ht="12">
      <c r="A561" s="646"/>
      <c r="B561" s="291"/>
      <c r="C561" s="302"/>
      <c r="D561" s="303"/>
      <c r="E561" s="304"/>
      <c r="F561" s="641"/>
      <c r="G561" s="575"/>
      <c r="H561" s="660"/>
      <c r="I561" s="660"/>
    </row>
    <row r="562" spans="1:9" s="579" customFormat="1" ht="12">
      <c r="A562" s="301" t="s">
        <v>829</v>
      </c>
      <c r="B562" s="291"/>
      <c r="C562" s="292" t="s">
        <v>347</v>
      </c>
      <c r="D562" s="303"/>
      <c r="E562" s="304"/>
      <c r="F562" s="641"/>
      <c r="G562" s="575">
        <f>G532</f>
        <v>0</v>
      </c>
      <c r="H562" s="660"/>
      <c r="I562" s="660"/>
    </row>
    <row r="563" spans="1:9" s="579" customFormat="1" ht="12">
      <c r="A563" s="646"/>
      <c r="B563" s="291"/>
      <c r="C563" s="302"/>
      <c r="D563" s="303"/>
      <c r="E563" s="304"/>
      <c r="F563" s="641"/>
      <c r="G563" s="575"/>
      <c r="H563" s="660"/>
      <c r="I563" s="660"/>
    </row>
    <row r="564" spans="1:9" s="579" customFormat="1" ht="12.75" thickBot="1">
      <c r="A564" s="331"/>
      <c r="B564" s="332"/>
      <c r="C564" s="333"/>
      <c r="D564" s="334"/>
      <c r="E564" s="335"/>
      <c r="F564" s="666"/>
      <c r="G564" s="667"/>
      <c r="H564" s="660"/>
      <c r="I564" s="660"/>
    </row>
    <row r="565" spans="1:9" ht="13.15" customHeight="1">
      <c r="A565" s="278"/>
      <c r="B565" s="328"/>
      <c r="C565" s="336" t="s">
        <v>353</v>
      </c>
      <c r="D565" s="668"/>
      <c r="E565" s="669"/>
      <c r="F565" s="1867">
        <f>SUM(G544:G563)</f>
        <v>0</v>
      </c>
      <c r="G565" s="1867"/>
    </row>
    <row r="566" spans="1:9" ht="12.75" thickBot="1">
      <c r="A566" s="331"/>
      <c r="B566" s="332"/>
      <c r="C566" s="333"/>
      <c r="D566" s="334"/>
      <c r="E566" s="335"/>
      <c r="F566" s="666"/>
      <c r="G566" s="667"/>
    </row>
    <row r="567" spans="1:9" ht="13.15" customHeight="1">
      <c r="A567" s="278"/>
      <c r="B567" s="328"/>
      <c r="C567" s="305"/>
      <c r="D567" s="303"/>
      <c r="E567" s="304"/>
      <c r="F567" s="664"/>
      <c r="G567" s="642"/>
    </row>
    <row r="568" spans="1:9" ht="13.15" customHeight="1">
      <c r="A568" s="278"/>
      <c r="B568" s="328"/>
      <c r="C568" s="305"/>
      <c r="D568" s="303"/>
      <c r="E568" s="304"/>
      <c r="F568" s="664"/>
      <c r="G568" s="642"/>
    </row>
    <row r="569" spans="1:9" ht="13.15" customHeight="1">
      <c r="A569" s="278"/>
      <c r="B569" s="328"/>
      <c r="C569" s="305"/>
      <c r="D569" s="303"/>
      <c r="E569" s="304"/>
      <c r="F569" s="664"/>
      <c r="G569" s="642"/>
    </row>
    <row r="570" spans="1:9" s="573" customFormat="1" ht="13.15" customHeight="1">
      <c r="A570" s="278"/>
      <c r="B570" s="328"/>
      <c r="C570" s="305"/>
      <c r="D570" s="303"/>
      <c r="E570" s="304"/>
      <c r="F570" s="664"/>
      <c r="G570" s="642"/>
    </row>
    <row r="571" spans="1:9" s="573" customFormat="1" ht="13.15" customHeight="1">
      <c r="A571" s="278"/>
      <c r="B571" s="328"/>
      <c r="C571" s="305"/>
      <c r="D571" s="303"/>
      <c r="E571" s="304"/>
      <c r="F571" s="664"/>
      <c r="G571" s="642"/>
    </row>
    <row r="572" spans="1:9" s="573" customFormat="1" ht="13.15" customHeight="1">
      <c r="A572" s="278"/>
      <c r="B572" s="328"/>
      <c r="C572" s="305"/>
      <c r="D572" s="303"/>
      <c r="E572" s="304"/>
      <c r="F572" s="664"/>
      <c r="G572" s="642"/>
    </row>
    <row r="573" spans="1:9" s="573" customFormat="1" ht="13.15" customHeight="1">
      <c r="A573" s="278"/>
      <c r="B573" s="328"/>
      <c r="C573" s="305"/>
      <c r="D573" s="303"/>
      <c r="E573" s="304"/>
      <c r="F573" s="664"/>
      <c r="G573" s="642"/>
    </row>
    <row r="574" spans="1:9" s="573" customFormat="1" ht="13.15" customHeight="1">
      <c r="A574" s="278"/>
      <c r="B574" s="328"/>
      <c r="C574" s="305"/>
      <c r="D574" s="303"/>
      <c r="E574" s="304"/>
      <c r="F574" s="664"/>
      <c r="G574" s="642"/>
    </row>
    <row r="575" spans="1:9" s="573" customFormat="1" ht="13.15" customHeight="1">
      <c r="A575" s="290"/>
      <c r="B575" s="291"/>
      <c r="C575" s="302"/>
      <c r="D575" s="303"/>
      <c r="E575" s="304"/>
      <c r="F575" s="641"/>
      <c r="G575" s="642"/>
    </row>
    <row r="576" spans="1:9" s="573" customFormat="1" ht="13.15" customHeight="1">
      <c r="A576" s="290"/>
      <c r="B576" s="291"/>
      <c r="C576" s="339"/>
      <c r="D576" s="303"/>
      <c r="E576" s="304"/>
      <c r="F576" s="578"/>
      <c r="G576" s="627"/>
    </row>
    <row r="577" spans="1:7" s="573" customFormat="1" ht="13.15" customHeight="1">
      <c r="A577" s="295"/>
      <c r="B577" s="291"/>
      <c r="C577" s="340" t="s">
        <v>141</v>
      </c>
      <c r="D577" s="456" t="s">
        <v>354</v>
      </c>
      <c r="E577" s="456"/>
      <c r="F577" s="616"/>
      <c r="G577" s="572"/>
    </row>
    <row r="578" spans="1:7" s="573" customFormat="1" ht="13.15" customHeight="1">
      <c r="A578" s="295"/>
      <c r="B578" s="291"/>
      <c r="C578" s="302"/>
      <c r="D578" s="303"/>
      <c r="E578" s="304"/>
      <c r="F578" s="616"/>
      <c r="G578" s="572"/>
    </row>
    <row r="579" spans="1:7" s="573" customFormat="1" ht="13.15" customHeight="1">
      <c r="A579" s="295"/>
      <c r="B579" s="291"/>
      <c r="C579" s="302"/>
      <c r="D579" s="303"/>
      <c r="E579" s="304"/>
      <c r="F579" s="616"/>
      <c r="G579" s="572"/>
    </row>
  </sheetData>
  <sheetProtection algorithmName="SHA-512" hashValue="qY4j6nszNi+4ZSIgrhtM6g3Q0h9HtR60anG8TqKphtjVO9m6k7sR4+9Ynvzrb3rVg/CDMJWbzZAN+uPlVAbRNg==" saltValue="TrPPvP1WXyANn39AS9/jkA==" spinCount="100000" sheet="1" objects="1" scenarios="1"/>
  <mergeCells count="2">
    <mergeCell ref="F153:G153"/>
    <mergeCell ref="F565:G565"/>
  </mergeCells>
  <pageMargins left="0.70866141732283505" right="0.70866141732283505" top="0.88072916666666701" bottom="0.74803149606299202" header="0.511811023622047" footer="0.511811023622047"/>
  <pageSetup paperSize="9" scale="90" fitToHeight="0" orientation="portrait" cellComments="asDisplayed" r:id="rId1"/>
  <headerFooter alignWithMargins="0">
    <oddHeader>&amp;L&amp;6TEH-PROJEKT ZADAR d.o.o.Miroslav Krleže 1D   23 000 ZADAR&amp;C&amp;6Troškovnik elektro radovaRIBARSKA LUKA GAŽENICA - FAZA  2 &amp;R&amp;6Strana &amp;P/&amp;N Zadar, 03/2018</oddHeader>
    <oddFooter>&amp;L&amp;8       Projektant: Venćeslav Butić, el.teh.</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73"/>
  <sheetViews>
    <sheetView view="pageLayout" zoomScale="85" zoomScaleNormal="100" zoomScaleSheetLayoutView="40" zoomScalePageLayoutView="85" workbookViewId="0">
      <selection activeCell="G13" sqref="G13"/>
    </sheetView>
  </sheetViews>
  <sheetFormatPr defaultRowHeight="12.75"/>
  <cols>
    <col min="7" max="7" width="31.42578125" customWidth="1"/>
  </cols>
  <sheetData>
    <row r="1" spans="1:7" ht="14.25">
      <c r="A1" s="98" t="s">
        <v>232</v>
      </c>
      <c r="B1" s="11"/>
      <c r="C1" s="11" t="s">
        <v>233</v>
      </c>
      <c r="D1" s="98"/>
      <c r="E1" s="98"/>
      <c r="F1" s="98"/>
      <c r="G1" s="190"/>
    </row>
    <row r="2" spans="1:7" ht="14.25">
      <c r="A2" s="98"/>
      <c r="B2" s="11"/>
      <c r="C2" s="99" t="s">
        <v>234</v>
      </c>
      <c r="D2" s="98"/>
      <c r="E2" s="98"/>
      <c r="F2" s="98"/>
      <c r="G2" s="190"/>
    </row>
    <row r="3" spans="1:7" ht="14.25">
      <c r="A3" s="98"/>
      <c r="B3" s="98"/>
      <c r="C3" s="98"/>
      <c r="D3" s="98"/>
      <c r="E3" s="98"/>
      <c r="F3" s="98"/>
      <c r="G3" s="190"/>
    </row>
    <row r="4" spans="1:7" ht="14.25">
      <c r="A4" s="98" t="s">
        <v>235</v>
      </c>
      <c r="B4" s="98"/>
      <c r="C4" s="98" t="s">
        <v>236</v>
      </c>
      <c r="D4" s="98"/>
      <c r="E4" s="98"/>
      <c r="F4" s="98"/>
      <c r="G4" s="190"/>
    </row>
    <row r="5" spans="1:7" ht="14.25">
      <c r="A5" s="98"/>
      <c r="B5" s="98"/>
      <c r="C5" s="98" t="s">
        <v>237</v>
      </c>
      <c r="D5" s="98"/>
      <c r="E5" s="98"/>
      <c r="F5" s="98"/>
      <c r="G5" s="190"/>
    </row>
    <row r="6" spans="1:7" ht="14.25">
      <c r="A6" s="98"/>
      <c r="B6" s="98"/>
      <c r="C6" s="98" t="s">
        <v>238</v>
      </c>
      <c r="D6" s="98"/>
      <c r="E6" s="98"/>
      <c r="F6" s="98"/>
      <c r="G6" s="190"/>
    </row>
    <row r="7" spans="1:7">
      <c r="A7" s="99"/>
      <c r="B7" s="11"/>
      <c r="C7" s="99" t="s">
        <v>1350</v>
      </c>
      <c r="D7" s="99"/>
      <c r="E7" s="99"/>
      <c r="F7" s="99"/>
      <c r="G7" s="190"/>
    </row>
    <row r="8" spans="1:7">
      <c r="A8" s="191"/>
      <c r="B8" s="191"/>
      <c r="C8" s="192"/>
      <c r="D8" s="193"/>
      <c r="E8" s="194"/>
      <c r="F8" s="190"/>
      <c r="G8" s="190"/>
    </row>
    <row r="9" spans="1:7" ht="14.25">
      <c r="A9" s="98" t="s">
        <v>244</v>
      </c>
      <c r="B9" s="11"/>
      <c r="C9" s="201" t="s">
        <v>478</v>
      </c>
      <c r="D9" s="193"/>
      <c r="E9" s="194"/>
      <c r="F9" s="190"/>
      <c r="G9" s="190"/>
    </row>
    <row r="10" spans="1:7">
      <c r="A10" s="99"/>
      <c r="B10" s="191"/>
      <c r="C10" s="450" t="s">
        <v>479</v>
      </c>
      <c r="D10" s="193"/>
      <c r="E10" s="194"/>
      <c r="F10" s="190"/>
      <c r="G10" s="190"/>
    </row>
    <row r="11" spans="1:7">
      <c r="A11" s="99" t="s">
        <v>179</v>
      </c>
      <c r="B11" s="11"/>
      <c r="C11" s="191" t="s">
        <v>179</v>
      </c>
      <c r="D11" s="193"/>
      <c r="E11" s="194"/>
      <c r="F11" s="190"/>
      <c r="G11" s="190"/>
    </row>
    <row r="12" spans="1:7">
      <c r="A12" s="99" t="s">
        <v>239</v>
      </c>
      <c r="B12" s="191"/>
      <c r="C12" s="191" t="s">
        <v>240</v>
      </c>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8" t="s">
        <v>485</v>
      </c>
      <c r="B24" s="1809"/>
      <c r="C24" s="1809"/>
      <c r="D24" s="1809"/>
      <c r="E24" s="1809"/>
      <c r="F24" s="1809"/>
      <c r="G24" s="1809"/>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9">
      <c r="A33" s="191"/>
      <c r="B33" s="191"/>
      <c r="C33" s="192"/>
      <c r="D33" s="193"/>
      <c r="E33" s="194"/>
      <c r="F33" s="190"/>
      <c r="G33" s="190"/>
    </row>
    <row r="34" spans="1:9">
      <c r="A34" s="191"/>
      <c r="B34" s="191"/>
      <c r="C34" s="192"/>
      <c r="D34" s="193"/>
      <c r="E34" s="194"/>
      <c r="F34" s="190"/>
      <c r="G34" s="190"/>
    </row>
    <row r="35" spans="1:9">
      <c r="A35" s="191"/>
      <c r="B35" s="191"/>
      <c r="C35" s="192"/>
      <c r="D35" s="193"/>
      <c r="E35" s="194"/>
      <c r="F35" s="190"/>
      <c r="G35" s="190"/>
    </row>
    <row r="36" spans="1:9">
      <c r="A36" s="191"/>
      <c r="B36" s="191"/>
      <c r="C36" s="192"/>
      <c r="D36" s="193"/>
      <c r="E36" s="194"/>
      <c r="F36" s="190"/>
      <c r="G36" s="190"/>
    </row>
    <row r="37" spans="1:9">
      <c r="A37" s="191"/>
      <c r="B37" s="191"/>
      <c r="C37" s="192"/>
      <c r="D37" s="193"/>
      <c r="E37" s="194"/>
      <c r="F37" s="190"/>
      <c r="G37" s="190"/>
    </row>
    <row r="38" spans="1:9">
      <c r="B38" s="191"/>
      <c r="C38" s="192"/>
      <c r="D38" s="193"/>
      <c r="E38" s="194"/>
      <c r="F38" s="190"/>
      <c r="G38" s="190"/>
    </row>
    <row r="39" spans="1:9" ht="14.25">
      <c r="A39" s="195" t="s">
        <v>179</v>
      </c>
      <c r="B39" s="1804"/>
      <c r="C39" s="1805"/>
      <c r="D39" s="1805"/>
      <c r="E39" s="1805"/>
      <c r="F39" s="190"/>
      <c r="G39" s="190"/>
    </row>
    <row r="40" spans="1:9">
      <c r="A40" s="191"/>
      <c r="B40" s="1810"/>
      <c r="C40" s="1811"/>
      <c r="D40" s="1811"/>
      <c r="E40" s="1071"/>
      <c r="F40" s="1072"/>
      <c r="G40" s="1072"/>
      <c r="H40" s="1"/>
      <c r="I40" s="1"/>
    </row>
    <row r="41" spans="1:9">
      <c r="A41" s="191"/>
      <c r="B41" s="1077"/>
      <c r="C41" s="1074"/>
      <c r="D41" s="1074"/>
      <c r="E41" s="1071"/>
      <c r="F41" s="1075"/>
      <c r="G41" s="1072"/>
      <c r="H41" s="1073"/>
      <c r="I41" s="1073"/>
    </row>
    <row r="42" spans="1:9">
      <c r="A42" s="191"/>
      <c r="B42" s="1077"/>
      <c r="C42" s="1074"/>
      <c r="D42" s="1074"/>
      <c r="E42" s="1071"/>
      <c r="F42" s="1072"/>
      <c r="G42" s="1072"/>
      <c r="H42" s="1073"/>
      <c r="I42" s="1073"/>
    </row>
    <row r="43" spans="1:9">
      <c r="A43" s="191"/>
      <c r="B43" s="1077"/>
      <c r="C43" s="1074"/>
      <c r="D43" s="1074"/>
      <c r="E43" s="1071"/>
      <c r="F43" s="1810"/>
      <c r="G43" s="1811"/>
      <c r="H43" s="1811"/>
      <c r="I43" s="1811"/>
    </row>
    <row r="44" spans="1:9">
      <c r="A44" s="191"/>
      <c r="B44" s="1077"/>
      <c r="C44" s="1074"/>
      <c r="D44" s="1074"/>
      <c r="E44" s="1071"/>
      <c r="F44" s="1072"/>
      <c r="G44" s="1072"/>
      <c r="H44" s="1073"/>
      <c r="I44" s="1073"/>
    </row>
    <row r="45" spans="1:9">
      <c r="A45" s="191"/>
      <c r="B45" s="1077"/>
      <c r="C45" s="1074"/>
      <c r="D45" s="1074"/>
      <c r="E45" s="1071"/>
      <c r="F45" s="1072"/>
      <c r="G45" s="1072"/>
      <c r="H45" s="1073"/>
      <c r="I45" s="1073"/>
    </row>
    <row r="46" spans="1:9">
      <c r="A46" s="191"/>
      <c r="B46" s="1077"/>
      <c r="C46" s="1074"/>
      <c r="D46" s="1074"/>
      <c r="E46" s="1071"/>
      <c r="F46" s="1072"/>
      <c r="G46" s="1072"/>
      <c r="H46" s="1073"/>
      <c r="I46" s="1073"/>
    </row>
    <row r="47" spans="1:9">
      <c r="A47" s="191"/>
      <c r="B47" s="1077"/>
      <c r="C47" s="1074"/>
      <c r="D47" s="1074"/>
      <c r="E47" s="1071"/>
      <c r="F47" s="1072"/>
      <c r="G47" s="1072"/>
      <c r="H47" s="1073"/>
      <c r="I47" s="1073"/>
    </row>
    <row r="48" spans="1:9">
      <c r="A48" s="191"/>
      <c r="B48" s="1077"/>
      <c r="C48" s="1074"/>
      <c r="D48" s="1074"/>
      <c r="E48" s="1071"/>
      <c r="F48" s="1073"/>
      <c r="G48" s="1078"/>
      <c r="H48" s="1073"/>
      <c r="I48" s="1073"/>
    </row>
    <row r="49" spans="1:9">
      <c r="A49" s="191"/>
      <c r="B49" s="1077"/>
      <c r="C49" s="1074"/>
      <c r="D49" s="1074"/>
      <c r="E49" s="1071"/>
      <c r="F49" s="1072"/>
      <c r="G49" s="1072"/>
      <c r="H49" s="1073"/>
      <c r="I49" s="1073"/>
    </row>
    <row r="50" spans="1:9">
      <c r="A50" s="191"/>
      <c r="B50" s="1077"/>
      <c r="C50" s="1074"/>
      <c r="D50" s="1074"/>
      <c r="E50" s="1071"/>
      <c r="F50" s="1810"/>
      <c r="G50" s="1811"/>
      <c r="H50" s="1811"/>
      <c r="I50" s="1811"/>
    </row>
    <row r="51" spans="1:9">
      <c r="A51" s="191"/>
      <c r="B51" s="1077"/>
      <c r="C51" s="1074"/>
      <c r="D51" s="1074"/>
      <c r="E51" s="1071"/>
      <c r="F51" s="1072"/>
      <c r="G51" s="1072"/>
      <c r="H51" s="1073"/>
      <c r="I51" s="1073"/>
    </row>
    <row r="52" spans="1:9">
      <c r="A52" s="191"/>
      <c r="B52" s="1079"/>
      <c r="C52" s="1080"/>
      <c r="D52" s="1070"/>
      <c r="E52" s="1071"/>
      <c r="F52" s="1072"/>
      <c r="G52" s="1072"/>
      <c r="H52" s="1"/>
      <c r="I52" s="1"/>
    </row>
    <row r="53" spans="1:9">
      <c r="A53" s="100"/>
      <c r="B53" s="100"/>
      <c r="C53" s="101"/>
      <c r="D53" s="96"/>
      <c r="E53" s="102"/>
      <c r="F53" s="97"/>
      <c r="G53" s="97"/>
    </row>
    <row r="54" spans="1:9">
      <c r="A54" s="100"/>
      <c r="B54" s="100"/>
      <c r="C54" s="101"/>
      <c r="D54" s="96"/>
      <c r="E54" s="102"/>
      <c r="F54" s="97"/>
      <c r="G54" s="97"/>
    </row>
    <row r="55" spans="1:9">
      <c r="A55" s="100"/>
      <c r="B55" s="100"/>
      <c r="C55" s="101"/>
      <c r="D55" s="96"/>
      <c r="E55" s="102"/>
      <c r="F55" s="97"/>
      <c r="G55" s="97"/>
    </row>
    <row r="56" spans="1:9">
      <c r="A56" s="100"/>
      <c r="B56" s="100"/>
      <c r="C56" s="101"/>
      <c r="D56" s="96"/>
      <c r="E56" s="102"/>
      <c r="F56" s="97"/>
      <c r="G56" s="97"/>
    </row>
    <row r="57" spans="1:9">
      <c r="A57" s="100"/>
      <c r="B57" s="100"/>
      <c r="C57" s="101"/>
      <c r="D57" s="96"/>
      <c r="E57" s="102"/>
      <c r="F57" s="97"/>
      <c r="G57" s="97"/>
    </row>
    <row r="58" spans="1:9">
      <c r="A58" s="100"/>
      <c r="B58" s="100"/>
      <c r="C58" s="101"/>
      <c r="D58" s="96"/>
      <c r="E58" s="102"/>
      <c r="F58" s="97"/>
      <c r="G58" s="97"/>
    </row>
    <row r="59" spans="1:9">
      <c r="A59" s="100"/>
      <c r="B59" s="100"/>
      <c r="C59" s="101"/>
      <c r="D59" s="96"/>
      <c r="E59" s="102"/>
      <c r="F59" s="97"/>
      <c r="G59" s="97"/>
    </row>
    <row r="60" spans="1:9">
      <c r="A60" s="100"/>
      <c r="B60" s="100"/>
      <c r="C60" s="101"/>
      <c r="D60" s="96"/>
      <c r="E60" s="102"/>
      <c r="F60" s="97"/>
      <c r="G60" s="97"/>
    </row>
    <row r="61" spans="1:9" ht="15.75">
      <c r="A61" s="100"/>
      <c r="C61" s="205" t="s">
        <v>251</v>
      </c>
      <c r="D61" s="96"/>
      <c r="E61" s="102"/>
      <c r="F61" s="97"/>
      <c r="G61" s="97"/>
    </row>
    <row r="62" spans="1:9">
      <c r="A62" s="100"/>
      <c r="B62" s="100"/>
      <c r="C62" s="101"/>
      <c r="D62" s="96"/>
      <c r="E62" s="102"/>
      <c r="F62" s="97"/>
      <c r="G62" s="97"/>
    </row>
    <row r="63" spans="1:9">
      <c r="A63" s="100"/>
      <c r="B63" s="100"/>
      <c r="C63" s="101"/>
      <c r="D63" s="96"/>
      <c r="E63" s="102"/>
      <c r="F63" s="97"/>
      <c r="G63" s="97"/>
    </row>
    <row r="64" spans="1:9">
      <c r="A64" s="100"/>
      <c r="B64" s="100"/>
      <c r="C64" s="101"/>
      <c r="D64" s="96"/>
      <c r="E64" s="102"/>
      <c r="F64" s="97"/>
      <c r="G64" s="97"/>
    </row>
    <row r="65" spans="1:7">
      <c r="A65" s="100"/>
      <c r="B65" s="100"/>
      <c r="C65" s="101"/>
      <c r="D65" s="96"/>
      <c r="E65" s="102"/>
      <c r="F65" s="97"/>
      <c r="G65" s="97"/>
    </row>
    <row r="66" spans="1:7">
      <c r="A66" s="100"/>
      <c r="B66" s="100"/>
      <c r="C66" s="101"/>
      <c r="D66" s="96"/>
      <c r="E66" s="102"/>
      <c r="F66" s="97"/>
      <c r="G66" s="97"/>
    </row>
    <row r="67" spans="1:7">
      <c r="A67" s="100"/>
      <c r="B67" s="100"/>
      <c r="C67" s="103" t="s">
        <v>297</v>
      </c>
      <c r="D67" s="96"/>
      <c r="E67" s="102"/>
      <c r="F67" s="97"/>
      <c r="G67" s="97"/>
    </row>
    <row r="68" spans="1:7">
      <c r="A68" s="100"/>
      <c r="B68" s="100"/>
      <c r="C68" s="101"/>
      <c r="D68" s="96"/>
      <c r="E68" s="102"/>
      <c r="F68" s="97"/>
      <c r="G68" s="97"/>
    </row>
    <row r="69" spans="1:7">
      <c r="A69" s="100"/>
      <c r="B69" s="100"/>
      <c r="C69" s="103" t="s">
        <v>296</v>
      </c>
      <c r="D69" s="96"/>
      <c r="E69" s="102"/>
      <c r="F69" s="97"/>
      <c r="G69" s="97"/>
    </row>
    <row r="70" spans="1:7">
      <c r="A70" s="100"/>
      <c r="B70" s="100"/>
      <c r="C70" s="101"/>
      <c r="D70" s="96"/>
      <c r="E70" s="102"/>
      <c r="F70" s="97"/>
      <c r="G70" s="97"/>
    </row>
    <row r="71" spans="1:7">
      <c r="A71" s="100"/>
      <c r="B71" s="100"/>
      <c r="C71" s="103" t="s">
        <v>246</v>
      </c>
      <c r="D71" s="96"/>
      <c r="E71" s="102"/>
      <c r="F71" s="97"/>
      <c r="G71" s="97"/>
    </row>
    <row r="73" spans="1:7">
      <c r="C73" s="103" t="s">
        <v>247</v>
      </c>
    </row>
  </sheetData>
  <sheetProtection algorithmName="SHA-512" hashValue="dj7g0hBu7pgcoIw4WAdymFTbJVi9NfuXkqn+Yyf/GyeXIDTcaexqGTNSXgIhKFx4C5poTb6gKQ1K3yPwXuwEmA==" saltValue="Cs/0ZJGANtUMO2zcsmd4iQ==" spinCount="100000" sheet="1" objects="1" scenarios="1"/>
  <mergeCells count="6">
    <mergeCell ref="A24:G24"/>
    <mergeCell ref="F50:I50"/>
    <mergeCell ref="F43:I43"/>
    <mergeCell ref="A25:G25"/>
    <mergeCell ref="B39:E39"/>
    <mergeCell ref="B40:D40"/>
  </mergeCells>
  <phoneticPr fontId="58" type="noConversion"/>
  <pageMargins left="0.79" right="0.75" top="1" bottom="1" header="0.5" footer="0.5"/>
  <pageSetup paperSize="9" scale="98" orientation="portrait" r:id="rId1"/>
  <headerFooter alignWithMargins="0"/>
  <rowBreaks count="1" manualBreakCount="1">
    <brk id="51"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51"/>
  <sheetViews>
    <sheetView view="pageBreakPreview" zoomScale="55" zoomScaleNormal="100" zoomScaleSheetLayoutView="55" zoomScalePageLayoutView="55" workbookViewId="0">
      <selection activeCell="K53" sqref="K53"/>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254</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1">
      <c r="A49" s="191"/>
      <c r="B49" s="197"/>
      <c r="C49" s="196"/>
      <c r="D49" s="196"/>
      <c r="E49" s="194"/>
      <c r="F49" s="190"/>
    </row>
    <row r="50" spans="1:11" ht="14.25">
      <c r="B50" s="191"/>
      <c r="C50" s="196"/>
      <c r="D50" s="196"/>
      <c r="E50" s="194"/>
      <c r="F50" s="190"/>
      <c r="G50" s="1804" t="s">
        <v>255</v>
      </c>
      <c r="H50" s="1805"/>
      <c r="I50" s="1805"/>
      <c r="J50" s="1805"/>
      <c r="K50" t="s">
        <v>179</v>
      </c>
    </row>
    <row r="51" spans="1:11">
      <c r="A51" s="191"/>
      <c r="B51" s="197"/>
      <c r="C51" s="196"/>
      <c r="D51" s="196"/>
      <c r="E51" s="194"/>
      <c r="F51" s="190"/>
      <c r="G51" s="190"/>
    </row>
  </sheetData>
  <mergeCells count="5">
    <mergeCell ref="A24:G24"/>
    <mergeCell ref="A25:G25"/>
    <mergeCell ref="B39:E39"/>
    <mergeCell ref="B40:D40"/>
    <mergeCell ref="G50:J50"/>
  </mergeCells>
  <pageMargins left="0.79" right="0.75" top="1" bottom="1" header="0.5" footer="0.5"/>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233"/>
  <sheetViews>
    <sheetView showZeros="0" view="pageBreakPreview" topLeftCell="A147" zoomScale="70" zoomScaleNormal="85" zoomScaleSheetLayoutView="70" workbookViewId="0">
      <selection activeCell="D155" sqref="D155"/>
    </sheetView>
  </sheetViews>
  <sheetFormatPr defaultRowHeight="15"/>
  <cols>
    <col min="1" max="1" width="3.5703125" style="671" customWidth="1"/>
    <col min="2" max="2" width="37.7109375" style="675" customWidth="1"/>
    <col min="3" max="3" width="7.85546875" style="673" customWidth="1"/>
    <col min="4" max="4" width="9" style="673" customWidth="1"/>
    <col min="5" max="5" width="15.7109375" style="674" customWidth="1"/>
    <col min="6" max="6" width="17.42578125" style="674" customWidth="1"/>
    <col min="7" max="7" width="9.140625" style="675"/>
    <col min="8" max="8" width="12.85546875" style="675" customWidth="1"/>
    <col min="9" max="9" width="8.85546875" style="675" customWidth="1"/>
    <col min="10" max="11" width="9.140625" style="675"/>
    <col min="12" max="12" width="2.28515625" style="675" customWidth="1"/>
    <col min="13" max="13" width="9.140625" style="675" hidden="1" customWidth="1"/>
    <col min="14" max="16384" width="9.140625" style="675"/>
  </cols>
  <sheetData>
    <row r="1" spans="1:6" ht="20.25" customHeight="1">
      <c r="B1" s="672" t="s">
        <v>979</v>
      </c>
    </row>
    <row r="4" spans="1:6" ht="30.75" customHeight="1">
      <c r="B4" s="675" t="s">
        <v>980</v>
      </c>
    </row>
    <row r="5" spans="1:6" ht="16.5" customHeight="1"/>
    <row r="6" spans="1:6" ht="15.75">
      <c r="B6" s="676" t="s">
        <v>256</v>
      </c>
    </row>
    <row r="7" spans="1:6" ht="15.75">
      <c r="B7" s="676"/>
    </row>
    <row r="8" spans="1:6" ht="45">
      <c r="A8" s="671" t="s">
        <v>167</v>
      </c>
      <c r="B8" s="677" t="s">
        <v>257</v>
      </c>
      <c r="C8" s="678" t="s">
        <v>258</v>
      </c>
      <c r="D8" s="678">
        <v>1</v>
      </c>
      <c r="E8" s="1708"/>
      <c r="F8" s="679">
        <f>D8*E8</f>
        <v>0</v>
      </c>
    </row>
    <row r="9" spans="1:6" ht="15.75">
      <c r="B9" s="676"/>
      <c r="E9" s="1708"/>
    </row>
    <row r="10" spans="1:6" ht="272.25" customHeight="1">
      <c r="A10" s="680" t="s">
        <v>175</v>
      </c>
      <c r="B10" s="677" t="s">
        <v>491</v>
      </c>
      <c r="C10" s="681" t="s">
        <v>174</v>
      </c>
      <c r="D10" s="682">
        <v>558</v>
      </c>
      <c r="E10" s="1708"/>
      <c r="F10" s="683">
        <f>D10*E10</f>
        <v>0</v>
      </c>
    </row>
    <row r="11" spans="1:6">
      <c r="A11" s="680"/>
      <c r="B11" s="684"/>
      <c r="C11" s="675"/>
      <c r="D11" s="675"/>
      <c r="E11" s="1708"/>
    </row>
    <row r="12" spans="1:6" ht="45">
      <c r="A12" s="671" t="s">
        <v>177</v>
      </c>
      <c r="B12" s="675" t="s">
        <v>261</v>
      </c>
      <c r="C12" s="685"/>
      <c r="D12" s="686"/>
      <c r="E12" s="1708"/>
      <c r="F12" s="685"/>
    </row>
    <row r="13" spans="1:6">
      <c r="B13" s="687" t="s">
        <v>277</v>
      </c>
      <c r="C13" s="685" t="s">
        <v>262</v>
      </c>
      <c r="D13" s="688">
        <v>362</v>
      </c>
      <c r="E13" s="1708"/>
      <c r="F13" s="679">
        <f>D13*E13</f>
        <v>0</v>
      </c>
    </row>
    <row r="14" spans="1:6">
      <c r="B14" s="687" t="s">
        <v>278</v>
      </c>
      <c r="C14" s="685" t="s">
        <v>262</v>
      </c>
      <c r="D14" s="688">
        <v>193</v>
      </c>
      <c r="E14" s="1708"/>
      <c r="F14" s="679">
        <f>D14*E14</f>
        <v>0</v>
      </c>
    </row>
    <row r="15" spans="1:6">
      <c r="B15" s="687" t="s">
        <v>981</v>
      </c>
      <c r="C15" s="685" t="s">
        <v>262</v>
      </c>
      <c r="D15" s="688">
        <v>3</v>
      </c>
      <c r="E15" s="1708"/>
      <c r="F15" s="679">
        <f>D15*E15</f>
        <v>0</v>
      </c>
    </row>
    <row r="16" spans="1:6" ht="15.75">
      <c r="B16" s="676"/>
      <c r="E16" s="1708"/>
    </row>
    <row r="17" spans="1:10" ht="47.25" customHeight="1">
      <c r="A17" s="680" t="s">
        <v>157</v>
      </c>
      <c r="B17" s="689" t="s">
        <v>982</v>
      </c>
      <c r="C17" s="690"/>
      <c r="D17" s="690"/>
      <c r="E17" s="1708"/>
      <c r="F17" s="691"/>
    </row>
    <row r="18" spans="1:10" ht="15" customHeight="1">
      <c r="B18" s="692" t="s">
        <v>983</v>
      </c>
      <c r="C18" s="693" t="s">
        <v>262</v>
      </c>
      <c r="D18" s="694">
        <v>6</v>
      </c>
      <c r="E18" s="1708"/>
      <c r="F18" s="691">
        <f>D18*E18</f>
        <v>0</v>
      </c>
    </row>
    <row r="19" spans="1:10" ht="15" customHeight="1">
      <c r="B19" s="695"/>
      <c r="C19" s="696"/>
      <c r="D19" s="696"/>
      <c r="E19" s="1708"/>
    </row>
    <row r="20" spans="1:10" ht="46.5" customHeight="1">
      <c r="A20" s="671" t="s">
        <v>159</v>
      </c>
      <c r="B20" s="675" t="s">
        <v>984</v>
      </c>
      <c r="C20" s="696"/>
      <c r="D20" s="696"/>
      <c r="E20" s="1708"/>
    </row>
    <row r="21" spans="1:10">
      <c r="B21" s="692" t="s">
        <v>983</v>
      </c>
      <c r="C21" s="696" t="s">
        <v>262</v>
      </c>
      <c r="D21" s="696">
        <v>6</v>
      </c>
      <c r="E21" s="1708"/>
      <c r="F21" s="674">
        <f>D21*E21</f>
        <v>0</v>
      </c>
    </row>
    <row r="22" spans="1:10">
      <c r="B22" s="697"/>
      <c r="C22" s="696"/>
      <c r="D22" s="696"/>
      <c r="E22" s="1708"/>
    </row>
    <row r="23" spans="1:10" ht="44.25" customHeight="1">
      <c r="A23" s="698" t="s">
        <v>438</v>
      </c>
      <c r="B23" s="692" t="s">
        <v>985</v>
      </c>
      <c r="C23" s="696"/>
      <c r="D23" s="686"/>
      <c r="E23" s="1708"/>
      <c r="G23" s="699"/>
      <c r="H23" s="700"/>
      <c r="I23" s="701"/>
      <c r="J23" s="700"/>
    </row>
    <row r="24" spans="1:10">
      <c r="B24" s="695" t="s">
        <v>986</v>
      </c>
      <c r="C24" s="696" t="s">
        <v>106</v>
      </c>
      <c r="D24" s="686">
        <v>1</v>
      </c>
      <c r="E24" s="1708"/>
      <c r="F24" s="674">
        <f>D24*E24</f>
        <v>0</v>
      </c>
      <c r="G24" s="699"/>
      <c r="H24" s="701"/>
      <c r="I24" s="701"/>
      <c r="J24" s="700"/>
    </row>
    <row r="25" spans="1:10">
      <c r="B25" s="695"/>
      <c r="C25" s="696"/>
      <c r="D25" s="686"/>
      <c r="E25" s="1708"/>
      <c r="G25" s="699"/>
      <c r="H25" s="701"/>
      <c r="I25" s="701"/>
      <c r="J25" s="700"/>
    </row>
    <row r="26" spans="1:10">
      <c r="A26" s="671" t="s">
        <v>445</v>
      </c>
      <c r="B26" s="695" t="s">
        <v>987</v>
      </c>
      <c r="C26" s="696" t="s">
        <v>106</v>
      </c>
      <c r="D26" s="686">
        <v>10</v>
      </c>
      <c r="E26" s="1708"/>
      <c r="F26" s="674">
        <f>D26*E26</f>
        <v>0</v>
      </c>
      <c r="G26" s="699"/>
      <c r="H26" s="701"/>
      <c r="I26" s="701"/>
      <c r="J26" s="700"/>
    </row>
    <row r="27" spans="1:10">
      <c r="B27" s="695"/>
      <c r="C27" s="696"/>
      <c r="D27" s="686"/>
      <c r="E27" s="1708"/>
      <c r="G27" s="699"/>
      <c r="H27" s="701"/>
      <c r="I27" s="701"/>
      <c r="J27" s="700"/>
    </row>
    <row r="28" spans="1:10" ht="30">
      <c r="A28" s="702" t="s">
        <v>267</v>
      </c>
      <c r="B28" s="684" t="s">
        <v>988</v>
      </c>
      <c r="C28" s="703"/>
      <c r="D28" s="704"/>
      <c r="E28" s="1708"/>
      <c r="F28" s="705"/>
      <c r="G28" s="699"/>
      <c r="H28" s="701"/>
      <c r="I28" s="701"/>
      <c r="J28" s="700"/>
    </row>
    <row r="29" spans="1:10">
      <c r="A29" s="702"/>
      <c r="B29" s="684" t="s">
        <v>989</v>
      </c>
      <c r="C29" s="706" t="s">
        <v>106</v>
      </c>
      <c r="D29" s="707">
        <v>10</v>
      </c>
      <c r="E29" s="1708"/>
      <c r="F29" s="708">
        <f>D29*E29</f>
        <v>0</v>
      </c>
      <c r="G29" s="699"/>
      <c r="H29" s="701"/>
      <c r="I29" s="701"/>
      <c r="J29" s="700"/>
    </row>
    <row r="30" spans="1:10">
      <c r="B30" s="695"/>
      <c r="C30" s="696"/>
      <c r="D30" s="686"/>
      <c r="E30" s="1708"/>
      <c r="G30" s="699"/>
      <c r="H30" s="701"/>
      <c r="I30" s="701"/>
      <c r="J30" s="700"/>
    </row>
    <row r="31" spans="1:10" ht="30" customHeight="1">
      <c r="A31" s="671" t="s">
        <v>827</v>
      </c>
      <c r="B31" s="709" t="s">
        <v>990</v>
      </c>
      <c r="C31" s="710" t="s">
        <v>262</v>
      </c>
      <c r="D31" s="711">
        <v>6</v>
      </c>
      <c r="E31" s="1708"/>
      <c r="F31" s="679">
        <f>D31*E31</f>
        <v>0</v>
      </c>
    </row>
    <row r="32" spans="1:10" ht="13.5" customHeight="1">
      <c r="A32" s="698"/>
      <c r="B32" s="712"/>
      <c r="C32" s="706"/>
      <c r="D32" s="713"/>
      <c r="E32" s="1708"/>
      <c r="F32" s="714"/>
    </row>
    <row r="33" spans="1:6" ht="75.75" customHeight="1">
      <c r="A33" s="671" t="s">
        <v>829</v>
      </c>
      <c r="B33" s="675" t="s">
        <v>265</v>
      </c>
      <c r="C33" s="681" t="s">
        <v>258</v>
      </c>
      <c r="D33" s="715">
        <v>1</v>
      </c>
      <c r="E33" s="1708"/>
      <c r="F33" s="714">
        <f>E33*D33</f>
        <v>0</v>
      </c>
    </row>
    <row r="34" spans="1:6">
      <c r="C34" s="681"/>
      <c r="D34" s="681"/>
      <c r="E34" s="1708"/>
      <c r="F34" s="683"/>
    </row>
    <row r="35" spans="1:6" ht="90" customHeight="1">
      <c r="A35" s="671" t="s">
        <v>919</v>
      </c>
      <c r="B35" s="675" t="s">
        <v>991</v>
      </c>
      <c r="C35" s="681" t="s">
        <v>258</v>
      </c>
      <c r="D35" s="715">
        <v>1</v>
      </c>
      <c r="E35" s="1708"/>
      <c r="F35" s="714">
        <f>E35*D35</f>
        <v>0</v>
      </c>
    </row>
    <row r="36" spans="1:6" ht="15.75" customHeight="1">
      <c r="C36" s="681"/>
      <c r="D36" s="715"/>
      <c r="E36" s="1708"/>
      <c r="F36" s="714"/>
    </row>
    <row r="37" spans="1:6" ht="50.25" customHeight="1">
      <c r="A37" s="671" t="s">
        <v>921</v>
      </c>
      <c r="B37" s="712" t="s">
        <v>266</v>
      </c>
      <c r="C37" s="716" t="s">
        <v>262</v>
      </c>
      <c r="D37" s="717">
        <v>558</v>
      </c>
      <c r="E37" s="1708"/>
      <c r="F37" s="708">
        <f>D37*E37</f>
        <v>0</v>
      </c>
    </row>
    <row r="38" spans="1:6" ht="15.75" customHeight="1">
      <c r="C38" s="681"/>
      <c r="D38" s="715"/>
      <c r="E38" s="1708"/>
      <c r="F38" s="714"/>
    </row>
    <row r="39" spans="1:6" ht="30">
      <c r="A39" s="671" t="s">
        <v>923</v>
      </c>
      <c r="B39" s="675" t="s">
        <v>268</v>
      </c>
      <c r="C39" s="681" t="s">
        <v>258</v>
      </c>
      <c r="D39" s="715">
        <v>1</v>
      </c>
      <c r="E39" s="1708"/>
      <c r="F39" s="714">
        <f>E39*D39</f>
        <v>0</v>
      </c>
    </row>
    <row r="40" spans="1:6">
      <c r="A40" s="718"/>
      <c r="B40" s="719"/>
      <c r="C40" s="720"/>
      <c r="D40" s="721"/>
      <c r="E40" s="1709"/>
      <c r="F40" s="722"/>
    </row>
    <row r="41" spans="1:6">
      <c r="A41" s="791"/>
      <c r="B41" s="1044"/>
      <c r="C41" s="1045"/>
      <c r="D41" s="1046"/>
      <c r="E41" s="1710"/>
      <c r="F41" s="725"/>
    </row>
    <row r="42" spans="1:6">
      <c r="A42" s="791"/>
      <c r="B42" s="1044"/>
      <c r="C42" s="1045"/>
      <c r="D42" s="1046"/>
      <c r="E42" s="1710"/>
      <c r="F42" s="725"/>
    </row>
    <row r="43" spans="1:6" ht="15.75">
      <c r="B43" s="723" t="s">
        <v>992</v>
      </c>
      <c r="C43" s="724"/>
      <c r="D43" s="724"/>
      <c r="E43" s="1710"/>
      <c r="F43" s="674">
        <f>SUM(F8:F39)</f>
        <v>0</v>
      </c>
    </row>
    <row r="44" spans="1:6">
      <c r="A44" s="791"/>
      <c r="B44" s="1044"/>
      <c r="C44" s="1045"/>
      <c r="D44" s="1046"/>
      <c r="E44" s="1710"/>
      <c r="F44" s="725"/>
    </row>
    <row r="45" spans="1:6">
      <c r="A45" s="791"/>
      <c r="B45" s="1044"/>
      <c r="C45" s="1045"/>
      <c r="D45" s="1046"/>
      <c r="E45" s="1710"/>
      <c r="F45" s="725"/>
    </row>
    <row r="46" spans="1:6">
      <c r="A46" s="791"/>
      <c r="B46" s="1044"/>
      <c r="C46" s="1045"/>
      <c r="D46" s="1046"/>
      <c r="E46" s="1710"/>
      <c r="F46" s="725"/>
    </row>
    <row r="47" spans="1:6">
      <c r="A47" s="791"/>
      <c r="B47" s="1044"/>
      <c r="C47" s="1045"/>
      <c r="D47" s="1046"/>
      <c r="E47" s="1710"/>
      <c r="F47" s="725"/>
    </row>
    <row r="48" spans="1:6">
      <c r="A48" s="791"/>
      <c r="B48" s="1044"/>
      <c r="C48" s="1045"/>
      <c r="D48" s="1046"/>
      <c r="E48" s="1710"/>
      <c r="F48" s="725"/>
    </row>
    <row r="49" spans="1:10">
      <c r="A49" s="791"/>
      <c r="B49" s="1044"/>
      <c r="C49" s="1045"/>
      <c r="D49" s="1046"/>
      <c r="E49" s="1710"/>
      <c r="F49" s="725"/>
    </row>
    <row r="50" spans="1:10">
      <c r="A50" s="791"/>
      <c r="B50" s="1044"/>
      <c r="C50" s="1045"/>
      <c r="D50" s="1046"/>
      <c r="E50" s="1710"/>
      <c r="F50" s="725"/>
    </row>
    <row r="51" spans="1:10">
      <c r="A51" s="791"/>
      <c r="B51" s="1044"/>
      <c r="C51" s="1045"/>
      <c r="D51" s="1046"/>
      <c r="E51" s="1710"/>
      <c r="F51" s="725"/>
    </row>
    <row r="52" spans="1:10">
      <c r="A52" s="791"/>
      <c r="B52" s="1044"/>
      <c r="C52" s="1045"/>
      <c r="D52" s="1046"/>
      <c r="E52" s="1710"/>
      <c r="F52" s="725"/>
    </row>
    <row r="53" spans="1:10">
      <c r="A53" s="791"/>
      <c r="B53" s="1044"/>
      <c r="C53" s="1045"/>
      <c r="D53" s="1046"/>
      <c r="E53" s="1710"/>
      <c r="F53" s="725"/>
    </row>
    <row r="54" spans="1:10">
      <c r="A54" s="791"/>
      <c r="B54" s="1044"/>
      <c r="C54" s="1045"/>
      <c r="D54" s="1046"/>
      <c r="E54" s="1710"/>
      <c r="F54" s="725"/>
    </row>
    <row r="55" spans="1:10">
      <c r="A55" s="791"/>
      <c r="B55" s="1044"/>
      <c r="C55" s="1045"/>
      <c r="D55" s="1046"/>
      <c r="E55" s="1710"/>
      <c r="F55" s="725"/>
    </row>
    <row r="56" spans="1:10">
      <c r="A56" s="791"/>
      <c r="B56" s="1044"/>
      <c r="C56" s="1045"/>
      <c r="D56" s="1046"/>
      <c r="E56" s="1710"/>
      <c r="F56" s="725"/>
    </row>
    <row r="57" spans="1:10">
      <c r="A57" s="791"/>
      <c r="B57" s="1044"/>
      <c r="C57" s="1045"/>
      <c r="D57" s="1046"/>
      <c r="E57" s="1710"/>
      <c r="F57" s="725"/>
    </row>
    <row r="58" spans="1:10">
      <c r="A58" s="791"/>
      <c r="B58" s="1044"/>
      <c r="C58" s="1045"/>
      <c r="D58" s="1046"/>
      <c r="E58" s="1710"/>
      <c r="F58" s="725"/>
    </row>
    <row r="59" spans="1:10" ht="12.75" customHeight="1">
      <c r="A59" s="791"/>
      <c r="B59" s="1044"/>
      <c r="C59" s="1045"/>
      <c r="D59" s="1046"/>
      <c r="E59" s="1710"/>
      <c r="F59" s="725"/>
    </row>
    <row r="60" spans="1:10">
      <c r="A60" s="791"/>
      <c r="B60" s="1044"/>
      <c r="C60" s="1045"/>
      <c r="D60" s="1046"/>
      <c r="E60" s="1710"/>
      <c r="F60" s="725"/>
    </row>
    <row r="61" spans="1:10">
      <c r="A61" s="791"/>
      <c r="B61" s="1044"/>
      <c r="C61" s="1045"/>
      <c r="D61" s="1046"/>
      <c r="E61" s="1710"/>
      <c r="F61" s="725"/>
    </row>
    <row r="62" spans="1:10">
      <c r="B62" s="726"/>
      <c r="C62" s="724"/>
      <c r="D62" s="724"/>
      <c r="E62" s="1710"/>
    </row>
    <row r="63" spans="1:10" ht="15.75">
      <c r="B63" s="676" t="s">
        <v>993</v>
      </c>
      <c r="E63" s="1711"/>
      <c r="J63" s="727"/>
    </row>
    <row r="64" spans="1:10" ht="15.75">
      <c r="B64" s="676"/>
      <c r="E64" s="1711"/>
      <c r="J64" s="727"/>
    </row>
    <row r="65" spans="1:6" ht="60.75" customHeight="1">
      <c r="A65" s="671" t="s">
        <v>167</v>
      </c>
      <c r="B65" s="675" t="s">
        <v>994</v>
      </c>
      <c r="E65" s="1711"/>
    </row>
    <row r="66" spans="1:6" ht="15" customHeight="1">
      <c r="B66" s="697" t="s">
        <v>995</v>
      </c>
      <c r="C66" s="696" t="s">
        <v>262</v>
      </c>
      <c r="D66" s="696">
        <v>6</v>
      </c>
      <c r="E66" s="1711"/>
      <c r="F66" s="674">
        <f>D66*E66</f>
        <v>0</v>
      </c>
    </row>
    <row r="67" spans="1:6">
      <c r="B67" s="697" t="s">
        <v>996</v>
      </c>
      <c r="C67" s="696" t="s">
        <v>262</v>
      </c>
      <c r="D67" s="728">
        <v>1</v>
      </c>
      <c r="E67" s="1711"/>
      <c r="F67" s="674">
        <f>D67*E67</f>
        <v>0</v>
      </c>
    </row>
    <row r="68" spans="1:6">
      <c r="B68" s="697" t="s">
        <v>997</v>
      </c>
      <c r="C68" s="696" t="s">
        <v>262</v>
      </c>
      <c r="D68" s="728">
        <v>2</v>
      </c>
      <c r="E68" s="1711"/>
      <c r="F68" s="674">
        <f>D68*E68</f>
        <v>0</v>
      </c>
    </row>
    <row r="69" spans="1:6">
      <c r="B69" s="697"/>
      <c r="C69" s="696"/>
      <c r="D69" s="728"/>
      <c r="E69" s="1711"/>
    </row>
    <row r="70" spans="1:6" ht="30.75" customHeight="1">
      <c r="A70" s="671" t="s">
        <v>175</v>
      </c>
      <c r="B70" s="675" t="s">
        <v>998</v>
      </c>
      <c r="E70" s="1711"/>
    </row>
    <row r="71" spans="1:6">
      <c r="B71" s="729" t="s">
        <v>999</v>
      </c>
      <c r="E71" s="1711"/>
    </row>
    <row r="72" spans="1:6" ht="16.5">
      <c r="B72" s="675" t="s">
        <v>1000</v>
      </c>
      <c r="C72" s="696" t="s">
        <v>106</v>
      </c>
      <c r="D72" s="673">
        <v>1</v>
      </c>
      <c r="E72" s="1711"/>
      <c r="F72" s="674">
        <f>D72*E72</f>
        <v>0</v>
      </c>
    </row>
    <row r="73" spans="1:6" ht="16.5">
      <c r="B73" s="675" t="s">
        <v>1001</v>
      </c>
      <c r="C73" s="696" t="s">
        <v>106</v>
      </c>
      <c r="D73" s="673">
        <v>1</v>
      </c>
      <c r="E73" s="1711"/>
      <c r="F73" s="674">
        <f>D73*E73</f>
        <v>0</v>
      </c>
    </row>
    <row r="74" spans="1:6">
      <c r="B74" s="729" t="s">
        <v>1002</v>
      </c>
      <c r="E74" s="1712"/>
    </row>
    <row r="75" spans="1:6" ht="16.5">
      <c r="B75" s="675" t="s">
        <v>1003</v>
      </c>
      <c r="C75" s="696" t="s">
        <v>106</v>
      </c>
      <c r="D75" s="673">
        <v>2</v>
      </c>
      <c r="E75" s="1712"/>
      <c r="F75" s="674">
        <f>D75*E75</f>
        <v>0</v>
      </c>
    </row>
    <row r="76" spans="1:6" ht="16.5">
      <c r="B76" s="675" t="s">
        <v>1004</v>
      </c>
      <c r="C76" s="696" t="s">
        <v>106</v>
      </c>
      <c r="D76" s="673">
        <v>2</v>
      </c>
      <c r="E76" s="1712"/>
      <c r="F76" s="674">
        <f>D76*E76</f>
        <v>0</v>
      </c>
    </row>
    <row r="77" spans="1:6">
      <c r="B77" s="729" t="s">
        <v>1005</v>
      </c>
      <c r="E77" s="1712"/>
    </row>
    <row r="78" spans="1:6" ht="16.5">
      <c r="B78" s="675" t="s">
        <v>1006</v>
      </c>
      <c r="C78" s="696" t="s">
        <v>106</v>
      </c>
      <c r="D78" s="673">
        <v>1</v>
      </c>
      <c r="E78" s="1712"/>
      <c r="F78" s="674">
        <f>D78*E78</f>
        <v>0</v>
      </c>
    </row>
    <row r="79" spans="1:6" ht="16.5">
      <c r="B79" s="675" t="s">
        <v>1007</v>
      </c>
      <c r="C79" s="696" t="s">
        <v>106</v>
      </c>
      <c r="D79" s="673">
        <v>2</v>
      </c>
      <c r="E79" s="1712"/>
      <c r="F79" s="674">
        <f>D79*E79</f>
        <v>0</v>
      </c>
    </row>
    <row r="80" spans="1:6">
      <c r="B80" s="729" t="s">
        <v>1008</v>
      </c>
      <c r="E80" s="1712"/>
    </row>
    <row r="81" spans="1:6">
      <c r="B81" s="675" t="s">
        <v>1009</v>
      </c>
      <c r="C81" s="696" t="s">
        <v>106</v>
      </c>
      <c r="D81" s="686">
        <v>1</v>
      </c>
      <c r="E81" s="1712"/>
      <c r="F81" s="674">
        <f>D81*E81</f>
        <v>0</v>
      </c>
    </row>
    <row r="82" spans="1:6">
      <c r="A82" s="730"/>
      <c r="B82" s="729" t="s">
        <v>1010</v>
      </c>
      <c r="D82" s="686"/>
      <c r="E82" s="1712"/>
    </row>
    <row r="83" spans="1:6">
      <c r="B83" s="675" t="s">
        <v>1011</v>
      </c>
      <c r="C83" s="696" t="s">
        <v>106</v>
      </c>
      <c r="D83" s="673">
        <v>1</v>
      </c>
      <c r="E83" s="1712"/>
      <c r="F83" s="674">
        <f>D83*E83</f>
        <v>0</v>
      </c>
    </row>
    <row r="84" spans="1:6">
      <c r="B84" s="729" t="s">
        <v>1012</v>
      </c>
      <c r="E84" s="1712"/>
    </row>
    <row r="85" spans="1:6">
      <c r="B85" s="675" t="s">
        <v>1013</v>
      </c>
      <c r="C85" s="673" t="s">
        <v>106</v>
      </c>
      <c r="D85" s="686">
        <v>1</v>
      </c>
      <c r="E85" s="1711"/>
      <c r="F85" s="674">
        <f>D85*E85</f>
        <v>0</v>
      </c>
    </row>
    <row r="86" spans="1:6">
      <c r="B86" s="731"/>
      <c r="C86" s="696"/>
      <c r="D86" s="686"/>
      <c r="E86" s="1712"/>
    </row>
    <row r="87" spans="1:6" ht="30">
      <c r="A87" s="671" t="s">
        <v>177</v>
      </c>
      <c r="B87" s="732" t="s">
        <v>1014</v>
      </c>
      <c r="C87" s="733"/>
      <c r="D87" s="734"/>
      <c r="E87" s="1713"/>
      <c r="F87" s="736"/>
    </row>
    <row r="88" spans="1:6">
      <c r="B88" s="732" t="s">
        <v>1015</v>
      </c>
      <c r="C88" s="737" t="s">
        <v>106</v>
      </c>
      <c r="D88" s="734">
        <v>1</v>
      </c>
      <c r="E88" s="1708"/>
      <c r="F88" s="679">
        <f>D88*E88</f>
        <v>0</v>
      </c>
    </row>
    <row r="89" spans="1:6">
      <c r="B89" s="732"/>
      <c r="C89" s="737"/>
      <c r="D89" s="734"/>
      <c r="E89" s="1708"/>
      <c r="F89" s="679"/>
    </row>
    <row r="90" spans="1:6" ht="45">
      <c r="A90" s="702" t="s">
        <v>157</v>
      </c>
      <c r="B90" s="695" t="s">
        <v>1016</v>
      </c>
      <c r="C90" s="738"/>
      <c r="D90" s="739"/>
      <c r="E90" s="1714"/>
      <c r="F90" s="705"/>
    </row>
    <row r="91" spans="1:6">
      <c r="A91" s="702"/>
      <c r="B91" s="741" t="s">
        <v>1017</v>
      </c>
      <c r="C91" s="693" t="s">
        <v>262</v>
      </c>
      <c r="D91" s="742">
        <v>1</v>
      </c>
      <c r="E91" s="1708"/>
      <c r="F91" s="679">
        <f>D91*E91</f>
        <v>0</v>
      </c>
    </row>
    <row r="92" spans="1:6">
      <c r="B92" s="732"/>
      <c r="C92" s="737"/>
      <c r="D92" s="734"/>
      <c r="E92" s="1708"/>
      <c r="F92" s="679"/>
    </row>
    <row r="93" spans="1:6" ht="45">
      <c r="A93" s="698" t="s">
        <v>159</v>
      </c>
      <c r="B93" s="712" t="s">
        <v>1018</v>
      </c>
      <c r="C93" s="706" t="s">
        <v>260</v>
      </c>
      <c r="D93" s="713">
        <v>1</v>
      </c>
      <c r="E93" s="1715"/>
      <c r="F93" s="714">
        <f>E93*D93</f>
        <v>0</v>
      </c>
    </row>
    <row r="94" spans="1:6">
      <c r="A94" s="718"/>
      <c r="B94" s="743"/>
      <c r="C94" s="720"/>
      <c r="D94" s="744"/>
      <c r="E94" s="1716"/>
      <c r="F94" s="722"/>
    </row>
    <row r="95" spans="1:6">
      <c r="A95" s="791"/>
      <c r="B95" s="1047"/>
      <c r="C95" s="1045"/>
      <c r="D95" s="1048"/>
      <c r="E95" s="1717"/>
      <c r="F95" s="725"/>
    </row>
    <row r="96" spans="1:6" ht="15.75">
      <c r="B96" s="745" t="s">
        <v>1019</v>
      </c>
      <c r="D96" s="746"/>
      <c r="E96" s="1710"/>
      <c r="F96" s="674">
        <f>SUM(F66:F93)</f>
        <v>0</v>
      </c>
    </row>
    <row r="97" spans="1:6" ht="15.75">
      <c r="B97" s="745"/>
      <c r="D97" s="746"/>
      <c r="E97" s="1710"/>
    </row>
    <row r="98" spans="1:6" ht="15.75">
      <c r="B98" s="745"/>
      <c r="D98" s="746"/>
      <c r="E98" s="1710"/>
    </row>
    <row r="99" spans="1:6" ht="15.75">
      <c r="B99" s="745"/>
      <c r="D99" s="746"/>
      <c r="E99" s="1710"/>
    </row>
    <row r="100" spans="1:6" ht="15.75">
      <c r="B100" s="745"/>
      <c r="D100" s="746"/>
      <c r="E100" s="1710"/>
    </row>
    <row r="101" spans="1:6" ht="15.75">
      <c r="B101" s="745"/>
      <c r="D101" s="746"/>
      <c r="E101" s="1710"/>
    </row>
    <row r="102" spans="1:6" ht="15.75">
      <c r="B102" s="745"/>
      <c r="D102" s="746"/>
      <c r="E102" s="1710"/>
    </row>
    <row r="103" spans="1:6">
      <c r="B103" s="747"/>
      <c r="D103" s="746"/>
      <c r="E103" s="1710"/>
    </row>
    <row r="104" spans="1:6" ht="15.75">
      <c r="B104" s="676" t="s">
        <v>1020</v>
      </c>
      <c r="D104" s="746"/>
      <c r="E104" s="1711"/>
    </row>
    <row r="105" spans="1:6">
      <c r="B105" s="748"/>
      <c r="D105" s="746"/>
      <c r="E105" s="1711"/>
    </row>
    <row r="106" spans="1:6" ht="42.75">
      <c r="B106" s="748" t="s">
        <v>1021</v>
      </c>
      <c r="D106" s="746"/>
      <c r="E106" s="1711"/>
    </row>
    <row r="107" spans="1:6" ht="12.75" customHeight="1">
      <c r="B107" s="748"/>
      <c r="D107" s="746"/>
      <c r="E107" s="1711"/>
    </row>
    <row r="108" spans="1:6" ht="60.75" customHeight="1">
      <c r="A108" s="749" t="s">
        <v>167</v>
      </c>
      <c r="B108" s="750" t="s">
        <v>1022</v>
      </c>
      <c r="C108" s="751"/>
      <c r="D108" s="752"/>
      <c r="E108" s="1718"/>
      <c r="F108" s="753"/>
    </row>
    <row r="109" spans="1:6" ht="12.75" customHeight="1">
      <c r="A109" s="749"/>
      <c r="B109" s="677" t="s">
        <v>1023</v>
      </c>
      <c r="C109" s="754"/>
      <c r="D109" s="755"/>
      <c r="E109" s="1718"/>
      <c r="F109" s="753"/>
    </row>
    <row r="110" spans="1:6" ht="29.25" customHeight="1">
      <c r="A110" s="749"/>
      <c r="B110" s="756" t="s">
        <v>1024</v>
      </c>
      <c r="C110" s="754"/>
      <c r="D110" s="755"/>
      <c r="E110" s="1718"/>
      <c r="F110" s="753"/>
    </row>
    <row r="111" spans="1:6" ht="30.75" customHeight="1">
      <c r="A111" s="749"/>
      <c r="B111" s="757" t="s">
        <v>1025</v>
      </c>
      <c r="C111" s="754"/>
      <c r="D111" s="755"/>
      <c r="E111" s="1718"/>
      <c r="F111" s="753"/>
    </row>
    <row r="112" spans="1:6" ht="29.25" customHeight="1">
      <c r="A112" s="749"/>
      <c r="B112" s="757" t="s">
        <v>1026</v>
      </c>
      <c r="C112" s="754"/>
      <c r="D112" s="755"/>
      <c r="E112" s="1718"/>
      <c r="F112" s="753"/>
    </row>
    <row r="113" spans="1:6" ht="31.5" customHeight="1">
      <c r="A113" s="749"/>
      <c r="B113" s="758" t="s">
        <v>1027</v>
      </c>
      <c r="C113" s="754"/>
      <c r="D113" s="755"/>
      <c r="E113" s="1718"/>
      <c r="F113" s="753"/>
    </row>
    <row r="114" spans="1:6" ht="16.5" customHeight="1">
      <c r="A114" s="749"/>
      <c r="B114" s="756" t="s">
        <v>1028</v>
      </c>
      <c r="C114" s="754"/>
      <c r="D114" s="755"/>
      <c r="E114" s="1718"/>
      <c r="F114" s="753"/>
    </row>
    <row r="115" spans="1:6" ht="29.25" customHeight="1">
      <c r="A115" s="749"/>
      <c r="B115" s="756" t="s">
        <v>1029</v>
      </c>
      <c r="C115" s="754"/>
      <c r="D115" s="755"/>
      <c r="E115" s="1718"/>
      <c r="F115" s="753"/>
    </row>
    <row r="116" spans="1:6" ht="32.25" customHeight="1">
      <c r="A116" s="749"/>
      <c r="B116" s="759" t="s">
        <v>1030</v>
      </c>
      <c r="C116" s="754" t="s">
        <v>260</v>
      </c>
      <c r="D116" s="755">
        <v>1</v>
      </c>
      <c r="E116" s="1708"/>
      <c r="F116" s="679">
        <f>D116*E116</f>
        <v>0</v>
      </c>
    </row>
    <row r="117" spans="1:6" ht="12.75" customHeight="1">
      <c r="B117" s="760"/>
      <c r="C117" s="761"/>
      <c r="D117" s="686"/>
      <c r="E117" s="1719"/>
      <c r="F117" s="762"/>
    </row>
    <row r="118" spans="1:6" ht="33.75" customHeight="1">
      <c r="A118" s="749" t="s">
        <v>175</v>
      </c>
      <c r="B118" s="763" t="s">
        <v>1031</v>
      </c>
      <c r="C118" s="754" t="s">
        <v>260</v>
      </c>
      <c r="D118" s="755">
        <v>1</v>
      </c>
      <c r="E118" s="1708"/>
      <c r="F118" s="679">
        <f>D118*E118</f>
        <v>0</v>
      </c>
    </row>
    <row r="119" spans="1:6" ht="14.25" customHeight="1">
      <c r="A119" s="749"/>
      <c r="B119" s="763"/>
      <c r="C119" s="754"/>
      <c r="D119" s="755"/>
      <c r="E119" s="1708"/>
      <c r="F119" s="679"/>
    </row>
    <row r="120" spans="1:6" ht="31.5" customHeight="1">
      <c r="A120" s="671" t="s">
        <v>177</v>
      </c>
      <c r="B120" s="764" t="s">
        <v>1032</v>
      </c>
      <c r="C120" s="678"/>
      <c r="D120" s="765"/>
      <c r="E120" s="1713"/>
      <c r="F120" s="736"/>
    </row>
    <row r="121" spans="1:6" ht="16.5" customHeight="1">
      <c r="B121" s="764" t="s">
        <v>1033</v>
      </c>
      <c r="C121" s="733" t="s">
        <v>260</v>
      </c>
      <c r="D121" s="766">
        <v>1</v>
      </c>
      <c r="E121" s="1708"/>
      <c r="F121" s="679">
        <f>D121*E121</f>
        <v>0</v>
      </c>
    </row>
    <row r="122" spans="1:6" ht="16.5" customHeight="1">
      <c r="B122" s="764"/>
      <c r="C122" s="733"/>
      <c r="D122" s="766"/>
      <c r="E122" s="1708"/>
      <c r="F122" s="679"/>
    </row>
    <row r="123" spans="1:6" ht="46.5" customHeight="1">
      <c r="A123" s="767" t="s">
        <v>157</v>
      </c>
      <c r="B123" s="768" t="s">
        <v>1034</v>
      </c>
      <c r="C123" s="769" t="s">
        <v>260</v>
      </c>
      <c r="D123" s="770">
        <v>1</v>
      </c>
      <c r="E123" s="1720"/>
      <c r="F123" s="708">
        <f>D123*E123</f>
        <v>0</v>
      </c>
    </row>
    <row r="124" spans="1:6" ht="16.5" customHeight="1">
      <c r="B124" s="771"/>
      <c r="C124" s="675"/>
      <c r="D124" s="675"/>
      <c r="E124" s="1721"/>
      <c r="F124" s="673"/>
    </row>
    <row r="125" spans="1:6" ht="34.5" customHeight="1">
      <c r="A125" s="698" t="s">
        <v>159</v>
      </c>
      <c r="B125" s="772" t="s">
        <v>1035</v>
      </c>
      <c r="C125" s="773"/>
      <c r="D125" s="774"/>
      <c r="E125" s="1715"/>
      <c r="F125" s="775"/>
    </row>
    <row r="126" spans="1:6" ht="13.5" customHeight="1">
      <c r="A126" s="698"/>
      <c r="B126" s="772" t="s">
        <v>1036</v>
      </c>
      <c r="C126" s="733" t="s">
        <v>260</v>
      </c>
      <c r="D126" s="776">
        <v>1</v>
      </c>
      <c r="E126" s="1715"/>
      <c r="F126" s="714">
        <f>E126*D126</f>
        <v>0</v>
      </c>
    </row>
    <row r="127" spans="1:6" ht="12.75" customHeight="1">
      <c r="A127" s="698"/>
      <c r="B127" s="712"/>
      <c r="C127" s="716"/>
      <c r="D127" s="777"/>
      <c r="E127" s="1715"/>
      <c r="F127" s="775"/>
    </row>
    <row r="128" spans="1:6" ht="15.75" customHeight="1">
      <c r="A128" s="671" t="s">
        <v>438</v>
      </c>
      <c r="B128" s="692" t="s">
        <v>1037</v>
      </c>
      <c r="C128" s="778"/>
      <c r="D128" s="779"/>
      <c r="E128" s="1715"/>
      <c r="F128" s="714"/>
    </row>
    <row r="129" spans="1:6" ht="15" customHeight="1">
      <c r="B129" s="764" t="s">
        <v>1038</v>
      </c>
      <c r="C129" s="733" t="s">
        <v>260</v>
      </c>
      <c r="D129" s="766">
        <v>1</v>
      </c>
      <c r="E129" s="1708"/>
      <c r="F129" s="679">
        <f>D129*E129</f>
        <v>0</v>
      </c>
    </row>
    <row r="130" spans="1:6" ht="15" customHeight="1">
      <c r="B130" s="764"/>
      <c r="C130" s="733"/>
      <c r="D130" s="766"/>
      <c r="E130" s="1708"/>
      <c r="F130" s="679"/>
    </row>
    <row r="131" spans="1:6" ht="44.25" customHeight="1">
      <c r="A131" s="671" t="s">
        <v>445</v>
      </c>
      <c r="B131" s="764" t="s">
        <v>1039</v>
      </c>
      <c r="C131" s="678" t="s">
        <v>260</v>
      </c>
      <c r="D131" s="780">
        <v>1</v>
      </c>
      <c r="E131" s="1708"/>
      <c r="F131" s="679">
        <f>D131*E131</f>
        <v>0</v>
      </c>
    </row>
    <row r="132" spans="1:6" ht="15" customHeight="1">
      <c r="B132" s="764"/>
      <c r="C132" s="733"/>
      <c r="D132" s="766"/>
      <c r="E132" s="1708"/>
      <c r="F132" s="679"/>
    </row>
    <row r="133" spans="1:6" ht="15" customHeight="1">
      <c r="B133" s="764"/>
      <c r="C133" s="733"/>
      <c r="D133" s="766"/>
      <c r="E133" s="1708"/>
      <c r="F133" s="679"/>
    </row>
    <row r="134" spans="1:6" ht="15.75" customHeight="1">
      <c r="A134" s="698" t="s">
        <v>267</v>
      </c>
      <c r="B134" s="692" t="s">
        <v>1040</v>
      </c>
      <c r="C134" s="716"/>
      <c r="D134" s="777"/>
      <c r="E134" s="1715"/>
      <c r="F134" s="775"/>
    </row>
    <row r="135" spans="1:6" ht="14.25" customHeight="1">
      <c r="A135" s="698"/>
      <c r="B135" s="692" t="s">
        <v>1041</v>
      </c>
      <c r="C135" s="716" t="s">
        <v>100</v>
      </c>
      <c r="D135" s="779">
        <v>1</v>
      </c>
      <c r="E135" s="1715"/>
      <c r="F135" s="714">
        <f>E135*D135</f>
        <v>0</v>
      </c>
    </row>
    <row r="136" spans="1:6" ht="13.5" customHeight="1">
      <c r="A136" s="698"/>
      <c r="B136" s="692" t="s">
        <v>1042</v>
      </c>
      <c r="C136" s="716" t="s">
        <v>106</v>
      </c>
      <c r="D136" s="777">
        <v>1</v>
      </c>
      <c r="E136" s="1715"/>
      <c r="F136" s="714">
        <f>E136*D136</f>
        <v>0</v>
      </c>
    </row>
    <row r="137" spans="1:6" ht="12.75" customHeight="1">
      <c r="B137" s="781" t="s">
        <v>1043</v>
      </c>
      <c r="C137" s="716" t="s">
        <v>106</v>
      </c>
      <c r="D137" s="777">
        <v>1</v>
      </c>
      <c r="E137" s="1715"/>
      <c r="F137" s="714">
        <f>E137*D137</f>
        <v>0</v>
      </c>
    </row>
    <row r="138" spans="1:6" ht="12.75" customHeight="1">
      <c r="B138" s="781"/>
      <c r="C138" s="782"/>
      <c r="D138" s="783"/>
      <c r="E138" s="1715"/>
      <c r="F138" s="775"/>
    </row>
    <row r="139" spans="1:6" ht="30.75" customHeight="1">
      <c r="A139" s="671" t="s">
        <v>827</v>
      </c>
      <c r="B139" s="784" t="s">
        <v>1044</v>
      </c>
      <c r="C139" s="778" t="s">
        <v>100</v>
      </c>
      <c r="D139" s="779">
        <v>1</v>
      </c>
      <c r="E139" s="1715"/>
      <c r="F139" s="714">
        <f>E139*D139</f>
        <v>0</v>
      </c>
    </row>
    <row r="140" spans="1:6" ht="12.75" customHeight="1">
      <c r="B140" s="785"/>
      <c r="E140" s="1711"/>
    </row>
    <row r="141" spans="1:6" ht="18" customHeight="1">
      <c r="A141" s="671" t="s">
        <v>829</v>
      </c>
      <c r="B141" s="712" t="s">
        <v>1045</v>
      </c>
      <c r="C141" s="680" t="s">
        <v>258</v>
      </c>
      <c r="D141" s="786">
        <v>1</v>
      </c>
      <c r="E141" s="1722"/>
      <c r="F141" s="775">
        <f>E141*D141</f>
        <v>0</v>
      </c>
    </row>
    <row r="142" spans="1:6">
      <c r="A142" s="718"/>
      <c r="B142" s="743"/>
      <c r="C142" s="787"/>
      <c r="D142" s="744"/>
      <c r="E142" s="1709"/>
      <c r="F142" s="722"/>
    </row>
    <row r="143" spans="1:6" ht="15.75">
      <c r="B143" s="745" t="s">
        <v>1046</v>
      </c>
      <c r="E143" s="1710"/>
      <c r="F143" s="674">
        <f>SUM(F115:F141)</f>
        <v>0</v>
      </c>
    </row>
    <row r="144" spans="1:6" ht="15.75">
      <c r="B144" s="745"/>
      <c r="E144" s="1710"/>
    </row>
    <row r="145" spans="1:6" ht="15.75">
      <c r="B145" s="745"/>
      <c r="E145" s="1710"/>
    </row>
    <row r="146" spans="1:6">
      <c r="B146" s="788"/>
      <c r="E146" s="1710"/>
    </row>
    <row r="147" spans="1:6" ht="16.5" thickBot="1">
      <c r="B147" s="789" t="s">
        <v>1047</v>
      </c>
      <c r="E147" s="1711"/>
    </row>
    <row r="148" spans="1:6" ht="15.75">
      <c r="B148" s="790"/>
      <c r="E148" s="1711"/>
    </row>
    <row r="149" spans="1:6" ht="108">
      <c r="A149" s="791" t="s">
        <v>167</v>
      </c>
      <c r="B149" s="692" t="s">
        <v>1339</v>
      </c>
      <c r="C149" s="716" t="s">
        <v>283</v>
      </c>
      <c r="D149" s="792">
        <v>338.4</v>
      </c>
      <c r="E149" s="1708"/>
      <c r="F149" s="679">
        <f>D149*E149</f>
        <v>0</v>
      </c>
    </row>
    <row r="150" spans="1:6">
      <c r="A150" s="791"/>
      <c r="B150" s="692"/>
      <c r="C150" s="716"/>
      <c r="D150" s="792"/>
      <c r="E150" s="1708"/>
      <c r="F150" s="679"/>
    </row>
    <row r="151" spans="1:6" ht="80.25" customHeight="1">
      <c r="A151" s="791" t="s">
        <v>175</v>
      </c>
      <c r="B151" s="712" t="s">
        <v>1048</v>
      </c>
      <c r="C151" s="716" t="s">
        <v>283</v>
      </c>
      <c r="D151" s="792">
        <v>168.18</v>
      </c>
      <c r="E151" s="1708"/>
      <c r="F151" s="679">
        <f>D151*E151</f>
        <v>0</v>
      </c>
    </row>
    <row r="152" spans="1:6">
      <c r="A152" s="791"/>
      <c r="B152" s="692"/>
      <c r="C152" s="716"/>
      <c r="D152" s="792"/>
      <c r="E152" s="1708"/>
      <c r="F152" s="679"/>
    </row>
    <row r="153" spans="1:6" ht="63">
      <c r="A153" s="791" t="s">
        <v>177</v>
      </c>
      <c r="B153" s="712" t="s">
        <v>282</v>
      </c>
      <c r="C153" s="716" t="s">
        <v>283</v>
      </c>
      <c r="D153" s="792">
        <v>168.84</v>
      </c>
      <c r="E153" s="1708"/>
      <c r="F153" s="679">
        <f>D153*E153</f>
        <v>0</v>
      </c>
    </row>
    <row r="154" spans="1:6">
      <c r="B154" s="692"/>
      <c r="C154" s="716"/>
      <c r="D154" s="765"/>
      <c r="E154" s="1713"/>
      <c r="F154" s="735"/>
    </row>
    <row r="155" spans="1:6" ht="48">
      <c r="A155" s="791" t="s">
        <v>157</v>
      </c>
      <c r="B155" s="712" t="s">
        <v>284</v>
      </c>
      <c r="C155" s="716" t="s">
        <v>283</v>
      </c>
      <c r="D155" s="792">
        <v>169.56</v>
      </c>
      <c r="E155" s="1708"/>
      <c r="F155" s="679">
        <f>D155*E155</f>
        <v>0</v>
      </c>
    </row>
    <row r="156" spans="1:6" ht="165">
      <c r="A156" s="791" t="s">
        <v>159</v>
      </c>
      <c r="B156" s="1042" t="s">
        <v>1338</v>
      </c>
      <c r="C156" s="793"/>
      <c r="D156" s="794"/>
      <c r="E156" s="1714"/>
      <c r="F156" s="740"/>
    </row>
    <row r="157" spans="1:6">
      <c r="B157" s="795" t="s">
        <v>1049</v>
      </c>
      <c r="C157" s="793"/>
      <c r="D157" s="794"/>
      <c r="E157" s="1714"/>
      <c r="F157" s="740"/>
    </row>
    <row r="158" spans="1:6" ht="16.5" customHeight="1">
      <c r="A158" s="791"/>
      <c r="B158" s="796" t="s">
        <v>1050</v>
      </c>
      <c r="C158" s="680"/>
      <c r="D158" s="794"/>
      <c r="E158" s="1708"/>
      <c r="F158" s="679"/>
    </row>
    <row r="159" spans="1:6" ht="16.5" customHeight="1">
      <c r="A159" s="791"/>
      <c r="B159" s="1043" t="s">
        <v>1340</v>
      </c>
      <c r="C159" s="680" t="s">
        <v>106</v>
      </c>
      <c r="D159" s="794">
        <v>10</v>
      </c>
      <c r="E159" s="1708"/>
      <c r="F159" s="679">
        <f>D159*E159</f>
        <v>0</v>
      </c>
    </row>
    <row r="160" spans="1:6" ht="16.5" customHeight="1">
      <c r="A160" s="791"/>
      <c r="B160" s="796"/>
      <c r="C160" s="680"/>
      <c r="D160" s="794"/>
      <c r="E160" s="1708"/>
      <c r="F160" s="679"/>
    </row>
    <row r="161" spans="1:6" ht="91.5" customHeight="1">
      <c r="A161" s="797" t="s">
        <v>438</v>
      </c>
      <c r="B161" s="764" t="s">
        <v>285</v>
      </c>
      <c r="C161" s="798" t="s">
        <v>286</v>
      </c>
      <c r="D161" s="799">
        <v>1.5</v>
      </c>
      <c r="E161" s="1723"/>
      <c r="F161" s="799">
        <f>D161*E161</f>
        <v>0</v>
      </c>
    </row>
    <row r="162" spans="1:6">
      <c r="A162" s="797"/>
      <c r="B162" s="764"/>
      <c r="C162" s="798"/>
      <c r="D162" s="799"/>
      <c r="E162" s="1723"/>
      <c r="F162" s="799"/>
    </row>
    <row r="163" spans="1:6" ht="105">
      <c r="A163" s="791" t="s">
        <v>445</v>
      </c>
      <c r="B163" s="712" t="s">
        <v>1051</v>
      </c>
      <c r="C163" s="671"/>
      <c r="D163" s="761"/>
      <c r="E163" s="1724"/>
      <c r="F163" s="800"/>
    </row>
    <row r="164" spans="1:6">
      <c r="A164" s="791"/>
      <c r="B164" s="712" t="s">
        <v>272</v>
      </c>
      <c r="C164" s="671" t="s">
        <v>260</v>
      </c>
      <c r="D164" s="761">
        <v>1</v>
      </c>
      <c r="E164" s="1708"/>
      <c r="F164" s="679">
        <f>D164*E164</f>
        <v>0</v>
      </c>
    </row>
    <row r="165" spans="1:6">
      <c r="A165" s="791"/>
      <c r="B165" s="712" t="s">
        <v>1052</v>
      </c>
      <c r="C165" s="671" t="s">
        <v>260</v>
      </c>
      <c r="D165" s="761">
        <v>1</v>
      </c>
      <c r="E165" s="1708"/>
      <c r="F165" s="679">
        <f>D165*E165</f>
        <v>0</v>
      </c>
    </row>
    <row r="166" spans="1:6">
      <c r="A166" s="791"/>
      <c r="B166" s="712" t="s">
        <v>1053</v>
      </c>
      <c r="C166" s="671" t="s">
        <v>260</v>
      </c>
      <c r="D166" s="761">
        <v>1</v>
      </c>
      <c r="E166" s="1708"/>
      <c r="F166" s="679">
        <f>D166*E166</f>
        <v>0</v>
      </c>
    </row>
    <row r="167" spans="1:6">
      <c r="A167" s="718"/>
      <c r="B167" s="801"/>
      <c r="C167" s="718"/>
      <c r="D167" s="802"/>
      <c r="E167" s="1725"/>
      <c r="F167" s="803"/>
    </row>
    <row r="168" spans="1:6">
      <c r="B168" s="804" t="s">
        <v>273</v>
      </c>
      <c r="C168" s="671"/>
      <c r="D168" s="805"/>
      <c r="E168" s="753"/>
      <c r="F168" s="714">
        <f>SUM(F149:F167)</f>
        <v>0</v>
      </c>
    </row>
    <row r="169" spans="1:6">
      <c r="B169" s="804"/>
      <c r="C169" s="671"/>
      <c r="D169" s="805"/>
      <c r="E169" s="753"/>
      <c r="F169" s="714"/>
    </row>
    <row r="170" spans="1:6">
      <c r="B170" s="804"/>
      <c r="C170" s="671"/>
      <c r="D170" s="805"/>
      <c r="E170" s="753"/>
      <c r="F170" s="714"/>
    </row>
    <row r="171" spans="1:6">
      <c r="B171" s="804"/>
      <c r="C171" s="671"/>
      <c r="D171" s="805"/>
      <c r="E171" s="753"/>
      <c r="F171" s="714"/>
    </row>
    <row r="172" spans="1:6">
      <c r="B172" s="804"/>
      <c r="C172" s="671"/>
      <c r="D172" s="805"/>
      <c r="E172" s="753"/>
      <c r="F172" s="714"/>
    </row>
    <row r="173" spans="1:6">
      <c r="B173" s="804"/>
      <c r="C173" s="671"/>
      <c r="D173" s="805"/>
      <c r="E173" s="753"/>
      <c r="F173" s="714"/>
    </row>
    <row r="174" spans="1:6">
      <c r="B174" s="804"/>
      <c r="C174" s="671"/>
      <c r="D174" s="805"/>
      <c r="E174" s="753"/>
      <c r="F174" s="714"/>
    </row>
    <row r="175" spans="1:6">
      <c r="B175" s="804"/>
      <c r="C175" s="671"/>
      <c r="D175" s="805"/>
      <c r="E175" s="753"/>
      <c r="F175" s="714"/>
    </row>
    <row r="176" spans="1:6">
      <c r="B176" s="804"/>
      <c r="C176" s="671"/>
      <c r="D176" s="805"/>
      <c r="E176" s="753"/>
      <c r="F176" s="714"/>
    </row>
    <row r="177" spans="2:6">
      <c r="B177" s="804"/>
      <c r="C177" s="671"/>
      <c r="D177" s="805"/>
      <c r="E177" s="753"/>
      <c r="F177" s="714"/>
    </row>
    <row r="178" spans="2:6">
      <c r="B178" s="804"/>
      <c r="C178" s="671"/>
      <c r="D178" s="805"/>
      <c r="E178" s="753"/>
      <c r="F178" s="714"/>
    </row>
    <row r="179" spans="2:6">
      <c r="B179" s="804"/>
      <c r="C179" s="671"/>
      <c r="D179" s="805"/>
      <c r="E179" s="753"/>
      <c r="F179" s="714"/>
    </row>
    <row r="180" spans="2:6">
      <c r="B180" s="804"/>
      <c r="C180" s="671"/>
      <c r="D180" s="805"/>
      <c r="E180" s="753"/>
      <c r="F180" s="714"/>
    </row>
    <row r="181" spans="2:6">
      <c r="B181" s="804"/>
      <c r="C181" s="671"/>
      <c r="D181" s="805"/>
      <c r="E181" s="753"/>
      <c r="F181" s="714"/>
    </row>
    <row r="182" spans="2:6">
      <c r="B182" s="804"/>
      <c r="C182" s="671"/>
      <c r="D182" s="805"/>
      <c r="E182" s="753"/>
      <c r="F182" s="714"/>
    </row>
    <row r="183" spans="2:6">
      <c r="B183" s="804"/>
      <c r="C183" s="671"/>
      <c r="D183" s="805"/>
      <c r="E183" s="753"/>
      <c r="F183" s="714"/>
    </row>
    <row r="184" spans="2:6">
      <c r="B184" s="804"/>
      <c r="C184" s="671"/>
      <c r="D184" s="805"/>
      <c r="E184" s="753"/>
      <c r="F184" s="714"/>
    </row>
    <row r="185" spans="2:6">
      <c r="B185" s="804"/>
      <c r="C185" s="671"/>
      <c r="D185" s="805"/>
      <c r="E185" s="753"/>
      <c r="F185" s="714"/>
    </row>
    <row r="186" spans="2:6">
      <c r="B186" s="804"/>
      <c r="C186" s="671"/>
      <c r="D186" s="805"/>
      <c r="E186" s="753"/>
      <c r="F186" s="714"/>
    </row>
    <row r="187" spans="2:6">
      <c r="B187" s="804"/>
      <c r="C187" s="671"/>
      <c r="D187" s="805"/>
      <c r="E187" s="753"/>
      <c r="F187" s="714"/>
    </row>
    <row r="188" spans="2:6">
      <c r="B188" s="804"/>
      <c r="C188" s="671"/>
      <c r="D188" s="805"/>
      <c r="E188" s="753"/>
      <c r="F188" s="714"/>
    </row>
    <row r="189" spans="2:6">
      <c r="B189" s="804"/>
      <c r="C189" s="671"/>
      <c r="D189" s="805"/>
      <c r="E189" s="753"/>
      <c r="F189" s="714"/>
    </row>
    <row r="190" spans="2:6">
      <c r="B190" s="804"/>
      <c r="C190" s="671"/>
      <c r="D190" s="805"/>
      <c r="E190" s="753"/>
      <c r="F190" s="714"/>
    </row>
    <row r="191" spans="2:6">
      <c r="B191" s="804"/>
      <c r="C191" s="671"/>
      <c r="D191" s="805"/>
      <c r="E191" s="753"/>
      <c r="F191" s="714"/>
    </row>
    <row r="192" spans="2:6">
      <c r="B192" s="804"/>
      <c r="C192" s="671"/>
      <c r="D192" s="805"/>
      <c r="E192" s="753"/>
      <c r="F192" s="714"/>
    </row>
    <row r="193" spans="1:6">
      <c r="B193" s="804"/>
      <c r="C193" s="671"/>
      <c r="D193" s="805"/>
      <c r="E193" s="753"/>
      <c r="F193" s="714"/>
    </row>
    <row r="194" spans="1:6">
      <c r="B194" s="804"/>
      <c r="C194" s="671"/>
      <c r="D194" s="805"/>
      <c r="E194" s="753"/>
      <c r="F194" s="714"/>
    </row>
    <row r="195" spans="1:6">
      <c r="B195" s="804"/>
      <c r="C195" s="671"/>
      <c r="D195" s="805"/>
      <c r="E195" s="753"/>
      <c r="F195" s="714"/>
    </row>
    <row r="196" spans="1:6">
      <c r="B196" s="804"/>
      <c r="C196" s="671"/>
      <c r="D196" s="805"/>
      <c r="E196" s="753"/>
      <c r="F196" s="714"/>
    </row>
    <row r="197" spans="1:6">
      <c r="B197" s="804"/>
      <c r="C197" s="671"/>
      <c r="D197" s="805"/>
      <c r="E197" s="753"/>
      <c r="F197" s="714"/>
    </row>
    <row r="198" spans="1:6">
      <c r="B198" s="804"/>
      <c r="C198" s="671"/>
      <c r="D198" s="805"/>
      <c r="E198" s="753"/>
      <c r="F198" s="714"/>
    </row>
    <row r="199" spans="1:6">
      <c r="B199" s="804"/>
      <c r="C199" s="671"/>
      <c r="D199" s="805"/>
      <c r="E199" s="753"/>
      <c r="F199" s="714"/>
    </row>
    <row r="200" spans="1:6">
      <c r="B200" s="804"/>
      <c r="C200" s="671"/>
      <c r="D200" s="805"/>
      <c r="E200" s="753"/>
      <c r="F200" s="714"/>
    </row>
    <row r="201" spans="1:6">
      <c r="B201" s="804"/>
      <c r="C201" s="671"/>
      <c r="D201" s="805"/>
      <c r="E201" s="753"/>
      <c r="F201" s="714"/>
    </row>
    <row r="202" spans="1:6">
      <c r="B202" s="804"/>
      <c r="C202" s="671"/>
      <c r="D202" s="805"/>
      <c r="E202" s="753"/>
      <c r="F202" s="714"/>
    </row>
    <row r="203" spans="1:6" ht="18.75">
      <c r="B203" s="806" t="s">
        <v>274</v>
      </c>
      <c r="C203" s="685"/>
      <c r="D203" s="685"/>
      <c r="E203" s="807"/>
      <c r="F203" s="807"/>
    </row>
    <row r="204" spans="1:6" ht="18.75">
      <c r="B204" s="806"/>
      <c r="C204" s="685"/>
      <c r="D204" s="685"/>
      <c r="E204" s="807"/>
      <c r="F204" s="807"/>
    </row>
    <row r="205" spans="1:6" ht="18.75">
      <c r="B205" s="806"/>
      <c r="C205" s="685"/>
      <c r="D205" s="685"/>
      <c r="E205" s="807"/>
      <c r="F205" s="807"/>
    </row>
    <row r="206" spans="1:6" ht="18.75">
      <c r="B206" s="808"/>
      <c r="C206" s="685"/>
      <c r="D206" s="685"/>
      <c r="E206" s="807"/>
      <c r="F206" s="807"/>
    </row>
    <row r="207" spans="1:6" ht="15.75">
      <c r="A207" s="809" t="s">
        <v>355</v>
      </c>
      <c r="B207" s="810" t="s">
        <v>1054</v>
      </c>
      <c r="C207" s="685"/>
      <c r="D207" s="685"/>
      <c r="E207" s="762"/>
      <c r="F207" s="735">
        <f>F43</f>
        <v>0</v>
      </c>
    </row>
    <row r="208" spans="1:6" ht="15.75">
      <c r="A208" s="809"/>
      <c r="B208" s="810"/>
      <c r="C208" s="685"/>
      <c r="D208" s="685"/>
      <c r="E208" s="762"/>
      <c r="F208" s="735"/>
    </row>
    <row r="209" spans="1:6" ht="15.75">
      <c r="A209" s="809" t="s">
        <v>356</v>
      </c>
      <c r="B209" s="810" t="s">
        <v>1055</v>
      </c>
      <c r="C209" s="685"/>
      <c r="D209" s="685"/>
      <c r="E209" s="762"/>
      <c r="F209" s="735">
        <f>F96</f>
        <v>0</v>
      </c>
    </row>
    <row r="210" spans="1:6" ht="15.75">
      <c r="A210" s="809"/>
      <c r="B210" s="810"/>
      <c r="C210" s="685"/>
      <c r="D210" s="685"/>
      <c r="E210" s="762"/>
      <c r="F210" s="735"/>
    </row>
    <row r="211" spans="1:6" ht="15.75">
      <c r="A211" s="809" t="s">
        <v>357</v>
      </c>
      <c r="B211" s="810" t="s">
        <v>1056</v>
      </c>
      <c r="C211" s="685"/>
      <c r="D211" s="685"/>
      <c r="E211" s="762"/>
      <c r="F211" s="735">
        <f>F143</f>
        <v>0</v>
      </c>
    </row>
    <row r="212" spans="1:6" ht="15.75">
      <c r="A212" s="809"/>
      <c r="B212" s="810"/>
      <c r="C212" s="685"/>
      <c r="D212" s="685"/>
      <c r="E212" s="762"/>
      <c r="F212" s="735"/>
    </row>
    <row r="213" spans="1:6" ht="15.75">
      <c r="A213" s="811" t="s">
        <v>1057</v>
      </c>
      <c r="B213" s="812" t="s">
        <v>1058</v>
      </c>
      <c r="C213" s="813"/>
      <c r="D213" s="813"/>
      <c r="E213" s="762"/>
      <c r="F213" s="735">
        <f>F168</f>
        <v>0</v>
      </c>
    </row>
    <row r="214" spans="1:6">
      <c r="A214" s="718"/>
      <c r="B214" s="814"/>
      <c r="C214" s="815"/>
      <c r="D214" s="815"/>
      <c r="E214" s="816"/>
      <c r="F214" s="817"/>
    </row>
    <row r="215" spans="1:6">
      <c r="A215" s="791"/>
      <c r="B215" s="818" t="s">
        <v>276</v>
      </c>
      <c r="C215" s="813"/>
      <c r="D215" s="813"/>
      <c r="E215" s="807"/>
      <c r="F215" s="819">
        <f>SUM(F207:F213)</f>
        <v>0</v>
      </c>
    </row>
    <row r="216" spans="1:6">
      <c r="A216" s="791"/>
      <c r="B216" s="818"/>
      <c r="C216" s="813"/>
      <c r="D216" s="813"/>
      <c r="E216" s="807"/>
      <c r="F216" s="819"/>
    </row>
    <row r="217" spans="1:6">
      <c r="A217" s="791"/>
      <c r="B217" s="818"/>
      <c r="C217" s="813"/>
      <c r="D217" s="813"/>
      <c r="E217" s="807"/>
      <c r="F217" s="819"/>
    </row>
    <row r="218" spans="1:6">
      <c r="A218" s="791"/>
      <c r="B218" s="818"/>
      <c r="C218" s="813"/>
      <c r="D218" s="813"/>
      <c r="E218" s="807"/>
      <c r="F218" s="819"/>
    </row>
    <row r="219" spans="1:6">
      <c r="A219" s="791"/>
      <c r="B219" s="818"/>
      <c r="C219" s="813"/>
      <c r="D219" s="813"/>
      <c r="E219" s="807"/>
      <c r="F219" s="819"/>
    </row>
    <row r="220" spans="1:6">
      <c r="A220" s="791"/>
      <c r="B220" s="818"/>
      <c r="C220" s="813"/>
      <c r="D220" s="813"/>
      <c r="E220" s="807"/>
      <c r="F220" s="819"/>
    </row>
    <row r="221" spans="1:6">
      <c r="A221" s="791"/>
      <c r="B221" s="818"/>
      <c r="C221" s="813"/>
      <c r="D221" s="813"/>
      <c r="E221" s="807"/>
      <c r="F221" s="819"/>
    </row>
    <row r="222" spans="1:6">
      <c r="A222" s="791"/>
      <c r="B222" s="818"/>
      <c r="C222" s="813"/>
      <c r="D222" s="813"/>
      <c r="E222" s="807"/>
      <c r="F222" s="819"/>
    </row>
    <row r="223" spans="1:6">
      <c r="A223" s="791"/>
      <c r="B223" s="818"/>
      <c r="C223" s="813"/>
      <c r="D223" s="813"/>
      <c r="E223" s="807"/>
      <c r="F223" s="819"/>
    </row>
    <row r="224" spans="1:6" ht="15.75">
      <c r="A224" s="791"/>
      <c r="B224" s="820" t="s">
        <v>141</v>
      </c>
      <c r="C224" s="821" t="s">
        <v>255</v>
      </c>
      <c r="D224" s="813"/>
      <c r="E224" s="807"/>
      <c r="F224" s="819"/>
    </row>
    <row r="225" spans="1:6">
      <c r="A225" s="791"/>
      <c r="B225" s="818"/>
      <c r="C225" s="813"/>
      <c r="D225" s="813"/>
      <c r="E225" s="807"/>
      <c r="F225" s="819"/>
    </row>
    <row r="226" spans="1:6">
      <c r="A226" s="791"/>
      <c r="B226" s="818"/>
      <c r="C226" s="813"/>
      <c r="D226" s="813"/>
      <c r="E226" s="807"/>
      <c r="F226" s="819"/>
    </row>
    <row r="227" spans="1:6">
      <c r="A227" s="791"/>
      <c r="B227" s="818"/>
      <c r="C227" s="813"/>
      <c r="D227" s="813"/>
      <c r="E227" s="807"/>
      <c r="F227" s="819"/>
    </row>
    <row r="228" spans="1:6">
      <c r="A228" s="791"/>
      <c r="B228" s="818"/>
      <c r="C228" s="813"/>
      <c r="D228" s="813"/>
      <c r="E228" s="807"/>
      <c r="F228" s="819"/>
    </row>
    <row r="229" spans="1:6">
      <c r="A229" s="791"/>
      <c r="B229" s="818"/>
      <c r="C229" s="813"/>
      <c r="D229" s="813"/>
      <c r="E229" s="807"/>
      <c r="F229" s="819"/>
    </row>
    <row r="230" spans="1:6">
      <c r="A230" s="791"/>
      <c r="B230" s="818"/>
      <c r="C230" s="813"/>
      <c r="D230" s="813"/>
      <c r="E230" s="807"/>
      <c r="F230" s="819"/>
    </row>
    <row r="231" spans="1:6" ht="14.25" customHeight="1">
      <c r="B231" s="790"/>
    </row>
    <row r="232" spans="1:6" ht="15.75">
      <c r="B232" s="790"/>
    </row>
    <row r="233" spans="1:6" ht="15.75">
      <c r="B233" s="790"/>
    </row>
  </sheetData>
  <sheetProtection algorithmName="SHA-512" hashValue="nRoN/taBz6I9Seh/zL6QKNTlRAD9GCDz6LpdZaFE8DsUKhUeFVR+Vc5JqXn7G3TGYTs3JXPZ2bPw4joL8Tlxyw==" saltValue="Muva/wntVL/n2JBh9i3waA==" spinCount="100000" sheet="1" objects="1" scenarios="1"/>
  <pageMargins left="0.62992125984252001" right="0.59055118110236204" top="0.83" bottom="0.78740157480314998" header="0.2" footer="0.32"/>
  <pageSetup paperSize="9" scale="95" orientation="portrait" horizontalDpi="180" verticalDpi="180" r:id="rId1"/>
  <headerFooter alignWithMargins="0">
    <oddHeader>&amp;L&amp;8Investitor:   LUČKA UPRAVA ZADAR
Građevina:   RIBARSKA LUKA GAŽENICA - FAZA 2  &amp;R&amp;8T.D. 18009</oddHeader>
    <oddFooter>&amp;L&amp;8“ŽAZ-INVEST”d.o.o-Zadar, I.Senjanina 12 a, 
tel/fax 023/300-391      &amp;Rstr.&amp;P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51"/>
  <sheetViews>
    <sheetView view="pageBreakPreview" zoomScale="70" zoomScaleNormal="100" zoomScaleSheetLayoutView="70" workbookViewId="0">
      <selection activeCell="B50" sqref="B50"/>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1059</v>
      </c>
      <c r="B24" s="1802"/>
      <c r="C24" s="1802"/>
      <c r="D24" s="1802"/>
      <c r="E24" s="1802"/>
      <c r="F24" s="1802"/>
      <c r="G24" s="1802"/>
    </row>
    <row r="25" spans="1:7" ht="60.75" customHeight="1">
      <c r="A25" s="1801" t="s">
        <v>1060</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1">
      <c r="A49" s="191"/>
      <c r="B49" s="197"/>
      <c r="C49" s="196"/>
      <c r="D49" s="196"/>
      <c r="E49" s="194"/>
      <c r="F49" s="190"/>
    </row>
    <row r="50" spans="1:11" ht="14.25">
      <c r="B50" s="191"/>
      <c r="C50" s="196"/>
      <c r="D50" s="196"/>
      <c r="E50" s="194"/>
      <c r="F50" s="190"/>
      <c r="G50" s="1804" t="s">
        <v>1061</v>
      </c>
      <c r="H50" s="1805"/>
      <c r="I50" s="1805"/>
      <c r="J50" s="1805"/>
      <c r="K50" t="s">
        <v>179</v>
      </c>
    </row>
    <row r="51" spans="1:11">
      <c r="A51" s="191"/>
      <c r="B51" s="197"/>
      <c r="C51" s="196"/>
      <c r="D51" s="196"/>
      <c r="E51" s="194"/>
      <c r="F51" s="190"/>
      <c r="G51" s="190"/>
    </row>
  </sheetData>
  <mergeCells count="5">
    <mergeCell ref="A24:G24"/>
    <mergeCell ref="A25:G25"/>
    <mergeCell ref="B39:E39"/>
    <mergeCell ref="B40:D40"/>
    <mergeCell ref="G50:J50"/>
  </mergeCells>
  <pageMargins left="0.79" right="0.75" top="1" bottom="1" header="0.5" footer="0.5"/>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642"/>
  <sheetViews>
    <sheetView showZeros="0" view="pageBreakPreview" topLeftCell="A43" zoomScale="70" zoomScaleNormal="70" zoomScaleSheetLayoutView="70" zoomScalePageLayoutView="85" workbookViewId="0">
      <selection activeCell="I51" sqref="I51"/>
    </sheetView>
  </sheetViews>
  <sheetFormatPr defaultRowHeight="12.75"/>
  <cols>
    <col min="1" max="1" width="7.42578125" customWidth="1"/>
    <col min="2" max="2" width="36.7109375" customWidth="1"/>
    <col min="3" max="3" width="10" customWidth="1"/>
    <col min="4" max="4" width="9" style="53" customWidth="1"/>
    <col min="5" max="5" width="10.5703125" customWidth="1"/>
    <col min="6" max="6" width="14.85546875" style="53" customWidth="1"/>
  </cols>
  <sheetData>
    <row r="1" spans="1:9" ht="18">
      <c r="A1" s="1868" t="s">
        <v>1062</v>
      </c>
      <c r="B1" s="1868"/>
      <c r="C1" s="822"/>
      <c r="D1" s="823"/>
      <c r="E1" s="824"/>
      <c r="F1" s="825"/>
      <c r="G1" s="826"/>
      <c r="H1" s="826"/>
      <c r="I1" s="826"/>
    </row>
    <row r="2" spans="1:9" ht="16.5">
      <c r="A2" s="827"/>
      <c r="B2" s="828"/>
      <c r="C2" s="829"/>
      <c r="D2" s="830"/>
      <c r="E2" s="831"/>
      <c r="F2" s="832"/>
      <c r="G2" s="833"/>
      <c r="H2" s="833"/>
      <c r="I2" s="833"/>
    </row>
    <row r="3" spans="1:9" ht="16.5">
      <c r="A3" s="834"/>
      <c r="B3" s="829"/>
      <c r="C3" s="835"/>
      <c r="D3" s="836"/>
      <c r="E3" s="837"/>
      <c r="G3" s="838"/>
      <c r="H3" s="838"/>
      <c r="I3" s="838"/>
    </row>
    <row r="4" spans="1:9" ht="16.5">
      <c r="A4" s="834"/>
      <c r="B4" s="829"/>
      <c r="C4" s="835"/>
      <c r="D4" s="836"/>
      <c r="E4" s="837"/>
      <c r="G4" s="838"/>
      <c r="H4" s="838"/>
      <c r="I4" s="838"/>
    </row>
    <row r="5" spans="1:9" ht="16.5">
      <c r="A5" s="834"/>
      <c r="B5" s="829" t="s">
        <v>1063</v>
      </c>
      <c r="C5" s="835"/>
      <c r="D5" s="832"/>
      <c r="E5" s="837"/>
      <c r="G5" s="838"/>
      <c r="H5" s="838"/>
      <c r="I5" s="838"/>
    </row>
    <row r="6" spans="1:9" ht="16.5">
      <c r="A6" s="834"/>
      <c r="B6" s="829"/>
      <c r="C6" s="835"/>
      <c r="D6" s="832"/>
      <c r="E6" s="837"/>
      <c r="G6" s="838"/>
      <c r="H6" s="838"/>
      <c r="I6" s="838"/>
    </row>
    <row r="7" spans="1:9" ht="16.5">
      <c r="A7" s="834"/>
      <c r="B7" s="829" t="s">
        <v>1064</v>
      </c>
      <c r="C7" s="829"/>
      <c r="D7" s="832"/>
      <c r="E7" s="837"/>
      <c r="G7" s="838"/>
      <c r="H7" s="838"/>
      <c r="I7" s="838"/>
    </row>
    <row r="8" spans="1:9" ht="16.5">
      <c r="A8" s="834"/>
      <c r="B8" s="829"/>
      <c r="C8" s="835"/>
      <c r="D8" s="832"/>
      <c r="E8" s="837"/>
      <c r="G8" s="838"/>
      <c r="H8" s="838"/>
      <c r="I8" s="838"/>
    </row>
    <row r="9" spans="1:9" ht="16.5">
      <c r="A9" s="834"/>
      <c r="B9" s="839" t="s">
        <v>1065</v>
      </c>
      <c r="C9" s="839"/>
      <c r="D9" s="832"/>
      <c r="E9" s="837"/>
      <c r="G9" s="838"/>
      <c r="H9" s="838"/>
      <c r="I9" s="838"/>
    </row>
    <row r="10" spans="1:9" ht="16.5">
      <c r="A10" s="834"/>
      <c r="B10" s="829"/>
      <c r="C10" s="829"/>
      <c r="D10" s="832"/>
      <c r="E10" s="837"/>
      <c r="G10" s="838"/>
      <c r="H10" s="838"/>
      <c r="I10" s="838"/>
    </row>
    <row r="11" spans="1:9" ht="16.5">
      <c r="A11" s="834"/>
      <c r="B11" s="840" t="s">
        <v>1066</v>
      </c>
      <c r="C11" s="839" t="s">
        <v>1058</v>
      </c>
      <c r="D11" s="832"/>
      <c r="E11" s="837"/>
      <c r="G11" s="838"/>
      <c r="H11" s="838"/>
      <c r="I11" s="838"/>
    </row>
    <row r="12" spans="1:9" ht="16.5">
      <c r="A12" s="834"/>
      <c r="B12" s="829" t="s">
        <v>1067</v>
      </c>
      <c r="C12" s="835" t="s">
        <v>1068</v>
      </c>
      <c r="D12" s="832"/>
      <c r="E12" s="837"/>
      <c r="G12" s="838"/>
      <c r="H12" s="838"/>
      <c r="I12" s="838"/>
    </row>
    <row r="13" spans="1:9" ht="16.5">
      <c r="A13" s="834"/>
      <c r="B13" s="829" t="s">
        <v>1069</v>
      </c>
      <c r="C13" s="835" t="s">
        <v>1070</v>
      </c>
      <c r="D13" s="832"/>
      <c r="E13" s="837"/>
      <c r="G13" s="838"/>
      <c r="H13" s="838"/>
      <c r="I13" s="838"/>
    </row>
    <row r="14" spans="1:9" ht="16.5">
      <c r="A14" s="834"/>
      <c r="B14" s="829" t="s">
        <v>1071</v>
      </c>
      <c r="C14" s="835" t="s">
        <v>1072</v>
      </c>
      <c r="D14" s="832"/>
      <c r="E14" s="837"/>
      <c r="G14" s="838"/>
      <c r="H14" s="838"/>
      <c r="I14" s="838"/>
    </row>
    <row r="15" spans="1:9" ht="16.5">
      <c r="A15" s="834"/>
      <c r="B15" s="829" t="s">
        <v>1073</v>
      </c>
      <c r="C15" s="835" t="s">
        <v>1074</v>
      </c>
      <c r="D15" s="832"/>
      <c r="E15" s="837"/>
      <c r="G15" s="838"/>
      <c r="H15" s="838"/>
      <c r="I15" s="838"/>
    </row>
    <row r="16" spans="1:9" ht="16.5">
      <c r="A16" s="834"/>
      <c r="B16" s="829" t="s">
        <v>1075</v>
      </c>
      <c r="C16" s="835" t="s">
        <v>1076</v>
      </c>
      <c r="D16" s="832"/>
      <c r="E16" s="837"/>
      <c r="G16" s="838"/>
      <c r="H16" s="838"/>
      <c r="I16" s="838"/>
    </row>
    <row r="17" spans="1:9" ht="16.5">
      <c r="A17" s="834"/>
      <c r="B17" s="829" t="s">
        <v>1077</v>
      </c>
      <c r="C17" s="835" t="s">
        <v>1078</v>
      </c>
      <c r="D17" s="832"/>
      <c r="E17" s="837"/>
      <c r="G17" s="838"/>
      <c r="H17" s="838"/>
      <c r="I17" s="838"/>
    </row>
    <row r="18" spans="1:9" ht="16.5">
      <c r="A18" s="834"/>
      <c r="B18" s="829"/>
      <c r="C18" s="835"/>
      <c r="D18" s="832"/>
      <c r="E18" s="837"/>
      <c r="G18" s="838"/>
      <c r="H18" s="838"/>
      <c r="I18" s="838"/>
    </row>
    <row r="19" spans="1:9" ht="16.5">
      <c r="A19" s="834"/>
      <c r="B19" s="829"/>
      <c r="C19" s="835"/>
      <c r="D19" s="832"/>
      <c r="E19" s="837"/>
      <c r="G19" s="838"/>
      <c r="H19" s="838"/>
      <c r="I19" s="838"/>
    </row>
    <row r="20" spans="1:9" ht="16.5">
      <c r="A20" s="834"/>
      <c r="B20" s="839" t="s">
        <v>1079</v>
      </c>
      <c r="C20" s="841" t="s">
        <v>1080</v>
      </c>
      <c r="D20" s="832"/>
      <c r="E20" s="837"/>
      <c r="G20" s="838"/>
      <c r="H20" s="838"/>
      <c r="I20" s="838"/>
    </row>
    <row r="21" spans="1:9" ht="16.5">
      <c r="A21" s="834"/>
      <c r="B21" s="829" t="s">
        <v>1081</v>
      </c>
      <c r="C21" s="835" t="s">
        <v>1082</v>
      </c>
      <c r="D21" s="832"/>
      <c r="E21" s="837"/>
      <c r="G21" s="838"/>
      <c r="H21" s="838"/>
      <c r="I21" s="838"/>
    </row>
    <row r="22" spans="1:9" ht="16.5">
      <c r="A22" s="834"/>
      <c r="B22" s="829" t="s">
        <v>1083</v>
      </c>
      <c r="C22" s="835" t="s">
        <v>1084</v>
      </c>
      <c r="D22" s="832"/>
      <c r="E22" s="837"/>
      <c r="G22" s="838"/>
      <c r="H22" s="838"/>
      <c r="I22" s="838"/>
    </row>
    <row r="23" spans="1:9" ht="16.5">
      <c r="A23" s="834"/>
      <c r="B23" s="829" t="s">
        <v>1085</v>
      </c>
      <c r="C23" s="835" t="s">
        <v>1086</v>
      </c>
      <c r="D23" s="832"/>
      <c r="E23" s="837"/>
      <c r="G23" s="838"/>
      <c r="H23" s="838"/>
      <c r="I23" s="838"/>
    </row>
    <row r="24" spans="1:9" ht="16.5">
      <c r="A24" s="834"/>
      <c r="B24" s="829" t="s">
        <v>1087</v>
      </c>
      <c r="C24" s="835" t="s">
        <v>1088</v>
      </c>
      <c r="D24" s="832"/>
      <c r="E24" s="837"/>
      <c r="G24" s="838"/>
      <c r="H24" s="838"/>
      <c r="I24" s="838"/>
    </row>
    <row r="25" spans="1:9" ht="16.5">
      <c r="A25" s="834"/>
      <c r="B25" s="829" t="s">
        <v>1089</v>
      </c>
      <c r="C25" s="835" t="s">
        <v>1090</v>
      </c>
      <c r="D25" s="832"/>
      <c r="E25" s="837"/>
      <c r="G25" s="838"/>
      <c r="H25" s="838"/>
      <c r="I25" s="838"/>
    </row>
    <row r="26" spans="1:9" ht="16.5">
      <c r="A26" s="834"/>
      <c r="B26" s="829" t="s">
        <v>1091</v>
      </c>
      <c r="C26" s="835" t="s">
        <v>1092</v>
      </c>
      <c r="D26" s="832"/>
      <c r="E26" s="837"/>
      <c r="G26" s="838"/>
      <c r="H26" s="838"/>
      <c r="I26" s="838"/>
    </row>
    <row r="27" spans="1:9" ht="16.5">
      <c r="A27" s="834"/>
      <c r="B27" s="842" t="s">
        <v>1093</v>
      </c>
      <c r="C27" s="835" t="s">
        <v>1094</v>
      </c>
      <c r="D27" s="832"/>
      <c r="E27" s="837"/>
      <c r="G27" s="838"/>
      <c r="H27" s="838"/>
      <c r="I27" s="838"/>
    </row>
    <row r="28" spans="1:9" ht="16.5">
      <c r="A28" s="834"/>
      <c r="B28" s="842" t="s">
        <v>1093</v>
      </c>
      <c r="C28" s="835" t="s">
        <v>1095</v>
      </c>
      <c r="D28" s="832"/>
      <c r="E28" s="837"/>
      <c r="G28" s="838"/>
      <c r="H28" s="838"/>
      <c r="I28" s="838"/>
    </row>
    <row r="29" spans="1:9" ht="16.5">
      <c r="A29" s="834"/>
      <c r="B29" s="829"/>
      <c r="C29" s="835"/>
      <c r="D29" s="832"/>
      <c r="E29" s="837"/>
      <c r="G29" s="838"/>
      <c r="H29" s="838"/>
      <c r="I29" s="838"/>
    </row>
    <row r="30" spans="1:9" ht="16.5">
      <c r="A30" s="834"/>
      <c r="B30" s="841" t="s">
        <v>1096</v>
      </c>
      <c r="C30" s="841" t="s">
        <v>1097</v>
      </c>
      <c r="D30" s="843"/>
      <c r="E30" s="837"/>
      <c r="G30" s="838"/>
      <c r="H30" s="838"/>
      <c r="I30" s="838"/>
    </row>
    <row r="31" spans="1:9" ht="16.5">
      <c r="A31" s="834"/>
      <c r="B31" s="829"/>
      <c r="C31" s="835"/>
      <c r="D31" s="832"/>
      <c r="E31" s="837"/>
      <c r="G31" s="838"/>
      <c r="H31" s="838"/>
      <c r="I31" s="838"/>
    </row>
    <row r="32" spans="1:9" ht="16.5">
      <c r="A32" s="834"/>
      <c r="B32" s="829" t="s">
        <v>1098</v>
      </c>
      <c r="C32" s="835"/>
      <c r="D32" s="832"/>
      <c r="E32" s="837"/>
      <c r="G32" s="838"/>
      <c r="H32" s="838"/>
      <c r="I32" s="838"/>
    </row>
    <row r="33" spans="1:9" ht="16.5">
      <c r="A33" s="834"/>
      <c r="B33" s="829"/>
      <c r="C33" s="835"/>
      <c r="D33" s="832"/>
      <c r="E33" s="837"/>
      <c r="G33" s="838"/>
      <c r="H33" s="838"/>
      <c r="I33" s="838"/>
    </row>
    <row r="34" spans="1:9" ht="16.5">
      <c r="A34" s="834"/>
      <c r="B34" s="829"/>
      <c r="C34" s="835"/>
      <c r="D34" s="832"/>
      <c r="E34" s="837"/>
      <c r="G34" s="838"/>
      <c r="H34" s="838"/>
      <c r="I34" s="838"/>
    </row>
    <row r="35" spans="1:9" ht="16.5">
      <c r="A35" s="844"/>
      <c r="B35" s="839" t="s">
        <v>1099</v>
      </c>
      <c r="C35" s="841"/>
      <c r="D35" s="845"/>
      <c r="E35" s="846"/>
      <c r="G35" s="840"/>
      <c r="H35" s="840"/>
      <c r="I35" s="840"/>
    </row>
    <row r="36" spans="1:9" ht="16.5">
      <c r="A36" s="834"/>
      <c r="B36" s="829"/>
      <c r="C36" s="835"/>
      <c r="D36" s="832"/>
      <c r="E36" s="837"/>
      <c r="G36" s="838"/>
      <c r="H36" s="838"/>
      <c r="I36" s="838"/>
    </row>
    <row r="37" spans="1:9" ht="16.5">
      <c r="A37" s="834"/>
      <c r="B37" s="829" t="s">
        <v>1067</v>
      </c>
      <c r="C37" s="835" t="s">
        <v>1068</v>
      </c>
      <c r="D37" s="832"/>
      <c r="E37" s="837"/>
      <c r="G37" s="838"/>
      <c r="H37" s="838"/>
      <c r="I37" s="838"/>
    </row>
    <row r="38" spans="1:9" ht="16.5">
      <c r="A38" s="834"/>
      <c r="B38" s="829" t="s">
        <v>1069</v>
      </c>
      <c r="C38" s="835" t="s">
        <v>1070</v>
      </c>
      <c r="D38" s="832"/>
      <c r="E38" s="837"/>
      <c r="G38" s="838"/>
      <c r="H38" s="838"/>
      <c r="I38" s="838"/>
    </row>
    <row r="39" spans="1:9" ht="16.5">
      <c r="A39" s="834"/>
      <c r="B39" s="829"/>
      <c r="C39" s="835"/>
      <c r="D39" s="832"/>
      <c r="E39" s="837"/>
      <c r="G39" s="838"/>
      <c r="H39" s="838"/>
      <c r="I39" s="838"/>
    </row>
    <row r="40" spans="1:9" ht="16.5">
      <c r="A40" s="834"/>
      <c r="B40" s="829" t="s">
        <v>1100</v>
      </c>
      <c r="C40" s="835"/>
      <c r="D40" s="832"/>
      <c r="E40" s="837"/>
      <c r="G40" s="838"/>
      <c r="H40" s="838"/>
      <c r="I40" s="838"/>
    </row>
    <row r="41" spans="1:9" ht="16.5">
      <c r="A41" s="834"/>
      <c r="B41" s="829"/>
      <c r="C41" s="835"/>
      <c r="D41" s="832"/>
      <c r="E41" s="837"/>
      <c r="G41" s="838"/>
      <c r="H41" s="838"/>
      <c r="I41" s="838"/>
    </row>
    <row r="42" spans="1:9" ht="16.5">
      <c r="A42" s="847"/>
      <c r="B42" s="848"/>
      <c r="C42" s="849"/>
      <c r="D42" s="850"/>
      <c r="E42" s="851"/>
      <c r="G42" s="852"/>
      <c r="H42" s="852"/>
      <c r="I42" s="852"/>
    </row>
    <row r="43" spans="1:9" ht="16.5">
      <c r="A43" s="847"/>
      <c r="B43" s="839" t="s">
        <v>1101</v>
      </c>
      <c r="C43" s="849"/>
      <c r="D43" s="850"/>
      <c r="E43" s="853"/>
      <c r="G43" s="852"/>
      <c r="H43" s="852"/>
      <c r="I43" s="852"/>
    </row>
    <row r="47" spans="1:9" ht="16.5">
      <c r="A47" s="854"/>
      <c r="B47" s="855" t="s">
        <v>463</v>
      </c>
      <c r="C47" s="856"/>
      <c r="D47" s="857"/>
      <c r="E47" s="858"/>
      <c r="F47" s="857"/>
    </row>
    <row r="48" spans="1:9" ht="16.5">
      <c r="A48" s="859"/>
      <c r="B48" s="860"/>
      <c r="C48" s="861"/>
      <c r="D48" s="862"/>
      <c r="E48" s="863"/>
      <c r="F48" s="862"/>
    </row>
    <row r="49" spans="1:6">
      <c r="A49" s="864" t="s">
        <v>1102</v>
      </c>
      <c r="B49" s="864" t="s">
        <v>1103</v>
      </c>
      <c r="C49" s="865" t="s">
        <v>1104</v>
      </c>
      <c r="D49" s="866" t="s">
        <v>1105</v>
      </c>
      <c r="E49" s="867" t="s">
        <v>1106</v>
      </c>
      <c r="F49" s="866" t="s">
        <v>1107</v>
      </c>
    </row>
    <row r="50" spans="1:6" ht="13.5">
      <c r="A50" s="868"/>
      <c r="B50" s="869"/>
      <c r="C50" s="870"/>
      <c r="D50" s="871"/>
      <c r="E50" s="872"/>
      <c r="F50" s="873"/>
    </row>
    <row r="51" spans="1:6" ht="132">
      <c r="A51" s="1869" t="s">
        <v>1108</v>
      </c>
      <c r="B51" s="874" t="s">
        <v>1109</v>
      </c>
      <c r="C51" s="861" t="s">
        <v>340</v>
      </c>
      <c r="D51" s="862">
        <v>1</v>
      </c>
      <c r="E51" s="1726"/>
      <c r="F51" s="862">
        <f>D51*E51</f>
        <v>0</v>
      </c>
    </row>
    <row r="52" spans="1:6" ht="16.5">
      <c r="A52" s="1869"/>
      <c r="B52" s="874"/>
      <c r="C52" s="861"/>
      <c r="D52" s="862"/>
      <c r="E52" s="1726"/>
      <c r="F52" s="862"/>
    </row>
    <row r="53" spans="1:6" ht="198">
      <c r="A53" s="1869" t="s">
        <v>1110</v>
      </c>
      <c r="B53" s="875" t="s">
        <v>1111</v>
      </c>
      <c r="C53" s="861" t="s">
        <v>100</v>
      </c>
      <c r="D53" s="862">
        <v>1</v>
      </c>
      <c r="E53" s="1726">
        <v>13000</v>
      </c>
      <c r="F53" s="862">
        <f>D53*E53</f>
        <v>13000</v>
      </c>
    </row>
    <row r="54" spans="1:6" ht="16.5">
      <c r="A54" s="1869"/>
      <c r="B54" s="874"/>
      <c r="C54" s="861"/>
      <c r="D54" s="862"/>
      <c r="E54" s="863"/>
      <c r="F54" s="862"/>
    </row>
    <row r="55" spans="1:6" ht="16.5">
      <c r="A55" s="876"/>
      <c r="B55" s="877" t="s">
        <v>1112</v>
      </c>
      <c r="C55" s="878"/>
      <c r="D55" s="879"/>
      <c r="E55" s="880"/>
      <c r="F55" s="881">
        <f>SUM(F51:F54)</f>
        <v>13000</v>
      </c>
    </row>
    <row r="81" spans="1:6" ht="20.25">
      <c r="A81" s="1870" t="s">
        <v>1113</v>
      </c>
      <c r="B81" s="1870"/>
      <c r="C81" s="1870"/>
      <c r="D81" s="1870"/>
      <c r="E81" s="1870"/>
    </row>
    <row r="83" spans="1:6" ht="18">
      <c r="A83" s="882" t="s">
        <v>1114</v>
      </c>
      <c r="B83" s="883" t="s">
        <v>1115</v>
      </c>
      <c r="C83" s="884"/>
      <c r="D83" s="885"/>
      <c r="E83" s="886"/>
      <c r="F83" s="885"/>
    </row>
    <row r="84" spans="1:6" ht="16.5">
      <c r="A84" s="887"/>
      <c r="B84" s="860"/>
      <c r="C84" s="861"/>
      <c r="D84" s="862"/>
      <c r="E84" s="863"/>
      <c r="F84" s="862"/>
    </row>
    <row r="85" spans="1:6" ht="16.5">
      <c r="A85" s="888" t="s">
        <v>1116</v>
      </c>
      <c r="B85" s="889" t="s">
        <v>298</v>
      </c>
      <c r="C85" s="890"/>
      <c r="D85" s="891"/>
      <c r="E85" s="892"/>
      <c r="F85" s="891"/>
    </row>
    <row r="86" spans="1:6" ht="16.5">
      <c r="A86" s="887"/>
      <c r="B86" s="860"/>
      <c r="C86" s="861"/>
      <c r="D86" s="862"/>
      <c r="E86" s="863"/>
      <c r="F86" s="862"/>
    </row>
    <row r="87" spans="1:6" ht="16.5">
      <c r="A87" s="859" t="s">
        <v>1117</v>
      </c>
      <c r="B87" s="860"/>
      <c r="C87" s="861"/>
      <c r="D87" s="862"/>
      <c r="E87" s="863"/>
      <c r="F87" s="862"/>
    </row>
    <row r="88" spans="1:6" ht="16.5">
      <c r="A88" s="859"/>
      <c r="B88" s="860"/>
      <c r="C88" s="861"/>
      <c r="D88" s="862"/>
      <c r="E88" s="863"/>
      <c r="F88" s="862"/>
    </row>
    <row r="89" spans="1:6" ht="266.25" customHeight="1">
      <c r="A89" s="1871" t="s">
        <v>1118</v>
      </c>
      <c r="B89" s="1871"/>
      <c r="C89" s="1871"/>
      <c r="D89" s="1871"/>
      <c r="E89" s="1871"/>
      <c r="F89" s="1871"/>
    </row>
    <row r="90" spans="1:6" ht="16.5">
      <c r="A90" s="893"/>
      <c r="B90" s="828"/>
      <c r="C90" s="894"/>
      <c r="D90" s="832"/>
      <c r="E90" s="831"/>
      <c r="F90" s="832"/>
    </row>
    <row r="91" spans="1:6">
      <c r="A91" s="895" t="s">
        <v>1102</v>
      </c>
      <c r="B91" s="895" t="s">
        <v>1103</v>
      </c>
      <c r="C91" s="896" t="s">
        <v>1104</v>
      </c>
      <c r="D91" s="897" t="s">
        <v>1105</v>
      </c>
      <c r="E91" s="898" t="s">
        <v>1106</v>
      </c>
      <c r="F91" s="897" t="s">
        <v>1107</v>
      </c>
    </row>
    <row r="92" spans="1:6" ht="13.5">
      <c r="A92" s="899"/>
      <c r="B92" s="900"/>
      <c r="C92" s="901"/>
      <c r="D92" s="902"/>
      <c r="E92" s="903"/>
      <c r="F92" s="904"/>
    </row>
    <row r="93" spans="1:6" ht="99">
      <c r="A93" s="1872" t="s">
        <v>1119</v>
      </c>
      <c r="B93" s="875" t="s">
        <v>1120</v>
      </c>
      <c r="C93" s="861" t="s">
        <v>1121</v>
      </c>
      <c r="D93" s="862">
        <v>7</v>
      </c>
      <c r="E93" s="1726"/>
      <c r="F93" s="862">
        <f>D93*E93</f>
        <v>0</v>
      </c>
    </row>
    <row r="94" spans="1:6" ht="16.5">
      <c r="A94" s="1872"/>
      <c r="B94" s="875"/>
      <c r="C94" s="861"/>
      <c r="D94" s="862"/>
      <c r="E94" s="863"/>
      <c r="F94" s="862"/>
    </row>
    <row r="95" spans="1:6" ht="16.5">
      <c r="A95" s="905" t="s">
        <v>1067</v>
      </c>
      <c r="B95" s="906" t="s">
        <v>1122</v>
      </c>
      <c r="C95" s="907"/>
      <c r="D95" s="908"/>
      <c r="E95" s="909"/>
      <c r="F95" s="910">
        <f>SUM(F93:F94)</f>
        <v>0</v>
      </c>
    </row>
    <row r="96" spans="1:6" ht="16.5">
      <c r="A96" s="911"/>
      <c r="B96" s="912"/>
      <c r="C96" s="913"/>
      <c r="D96" s="914"/>
      <c r="E96" s="915"/>
      <c r="F96" s="914"/>
    </row>
    <row r="97" spans="1:6" ht="16.5">
      <c r="A97" s="911"/>
      <c r="B97" s="912"/>
      <c r="C97" s="913"/>
      <c r="D97" s="914"/>
      <c r="E97" s="915"/>
      <c r="F97" s="914"/>
    </row>
    <row r="98" spans="1:6" ht="16.5">
      <c r="A98" s="911"/>
      <c r="B98" s="912"/>
      <c r="C98" s="913"/>
      <c r="D98" s="914"/>
      <c r="E98" s="915"/>
      <c r="F98" s="914"/>
    </row>
    <row r="99" spans="1:6" ht="16.5">
      <c r="A99" s="911"/>
      <c r="B99" s="912"/>
      <c r="C99" s="913"/>
      <c r="D99" s="914"/>
      <c r="E99" s="915"/>
      <c r="F99" s="914"/>
    </row>
    <row r="100" spans="1:6" ht="16.5">
      <c r="A100" s="911"/>
      <c r="B100" s="912"/>
      <c r="C100" s="913"/>
      <c r="D100" s="914"/>
      <c r="E100" s="915"/>
      <c r="F100" s="914"/>
    </row>
    <row r="101" spans="1:6" ht="16.5">
      <c r="A101" s="911"/>
      <c r="B101" s="912"/>
      <c r="C101" s="913"/>
      <c r="D101" s="914"/>
      <c r="E101" s="915"/>
      <c r="F101" s="914"/>
    </row>
    <row r="102" spans="1:6" ht="16.5">
      <c r="A102" s="911"/>
      <c r="B102" s="912"/>
      <c r="C102" s="913"/>
      <c r="D102" s="914"/>
      <c r="E102" s="915"/>
      <c r="F102" s="914"/>
    </row>
    <row r="103" spans="1:6" ht="16.5">
      <c r="A103" s="911"/>
      <c r="B103" s="912"/>
      <c r="C103" s="913"/>
      <c r="D103" s="914"/>
      <c r="E103" s="915"/>
      <c r="F103" s="914"/>
    </row>
    <row r="104" spans="1:6" ht="16.5">
      <c r="A104" s="911"/>
      <c r="B104" s="912"/>
      <c r="C104" s="913"/>
      <c r="D104" s="914"/>
      <c r="E104" s="915"/>
      <c r="F104" s="914"/>
    </row>
    <row r="105" spans="1:6" ht="16.5">
      <c r="A105" s="911"/>
      <c r="B105" s="912"/>
      <c r="C105" s="913"/>
      <c r="D105" s="914"/>
      <c r="E105" s="915"/>
      <c r="F105" s="914"/>
    </row>
    <row r="106" spans="1:6" ht="16.5">
      <c r="A106" s="834"/>
      <c r="B106" s="916"/>
      <c r="C106" s="894"/>
      <c r="D106" s="832"/>
      <c r="E106" s="831"/>
      <c r="F106" s="832"/>
    </row>
    <row r="108" spans="1:6" ht="33">
      <c r="A108" s="888" t="s">
        <v>1123</v>
      </c>
      <c r="B108" s="917" t="s">
        <v>1124</v>
      </c>
      <c r="C108" s="890"/>
      <c r="D108" s="891"/>
      <c r="E108" s="892"/>
      <c r="F108" s="891"/>
    </row>
    <row r="109" spans="1:6" ht="16.5">
      <c r="A109" s="827"/>
      <c r="B109" s="918"/>
      <c r="C109" s="894"/>
      <c r="D109" s="832"/>
      <c r="E109" s="831"/>
      <c r="F109" s="832"/>
    </row>
    <row r="110" spans="1:6" ht="30" customHeight="1">
      <c r="A110" s="1873" t="s">
        <v>1125</v>
      </c>
      <c r="B110" s="1873"/>
      <c r="C110" s="1873"/>
      <c r="D110" s="1873"/>
      <c r="E110" s="1873"/>
      <c r="F110" s="1873"/>
    </row>
    <row r="111" spans="1:6" ht="16.5">
      <c r="A111" s="893"/>
      <c r="B111" s="918"/>
      <c r="C111" s="894"/>
      <c r="D111" s="832"/>
      <c r="E111" s="831"/>
      <c r="F111" s="832"/>
    </row>
    <row r="112" spans="1:6">
      <c r="A112" s="895" t="s">
        <v>1102</v>
      </c>
      <c r="B112" s="919" t="s">
        <v>1103</v>
      </c>
      <c r="C112" s="896" t="s">
        <v>1104</v>
      </c>
      <c r="D112" s="897" t="s">
        <v>1105</v>
      </c>
      <c r="E112" s="920" t="s">
        <v>1106</v>
      </c>
      <c r="F112" s="897" t="s">
        <v>1107</v>
      </c>
    </row>
    <row r="113" spans="1:6" ht="13.5">
      <c r="A113" s="899"/>
      <c r="B113" s="921"/>
      <c r="C113" s="922"/>
      <c r="D113" s="902"/>
      <c r="E113" s="923"/>
      <c r="F113" s="924"/>
    </row>
    <row r="114" spans="1:6" ht="66">
      <c r="A114" s="1874" t="s">
        <v>1126</v>
      </c>
      <c r="B114" s="925" t="s">
        <v>1127</v>
      </c>
      <c r="C114" s="894" t="s">
        <v>1121</v>
      </c>
      <c r="D114" s="926">
        <v>5</v>
      </c>
      <c r="E114" s="1727"/>
      <c r="F114" s="832">
        <f>D114*E114</f>
        <v>0</v>
      </c>
    </row>
    <row r="115" spans="1:6" ht="16.5">
      <c r="A115" s="1874"/>
      <c r="B115" s="927"/>
      <c r="C115" s="894"/>
      <c r="D115" s="832"/>
      <c r="E115" s="1728"/>
      <c r="F115" s="832"/>
    </row>
    <row r="116" spans="1:6" ht="198">
      <c r="A116" s="1872" t="s">
        <v>1128</v>
      </c>
      <c r="B116" s="928" t="s">
        <v>1129</v>
      </c>
      <c r="C116" s="861"/>
      <c r="D116" s="862"/>
      <c r="E116" s="1726"/>
      <c r="F116" s="862"/>
    </row>
    <row r="117" spans="1:6" ht="16.5">
      <c r="A117" s="1872"/>
      <c r="B117" s="928" t="s">
        <v>1130</v>
      </c>
      <c r="C117" s="861" t="s">
        <v>1121</v>
      </c>
      <c r="D117" s="862">
        <v>13</v>
      </c>
      <c r="E117" s="1726"/>
      <c r="F117" s="862">
        <f>D117*E117</f>
        <v>0</v>
      </c>
    </row>
    <row r="118" spans="1:6" ht="16.5">
      <c r="A118" s="1872"/>
      <c r="B118" s="928" t="s">
        <v>1131</v>
      </c>
      <c r="C118" s="861" t="s">
        <v>1132</v>
      </c>
      <c r="D118" s="862">
        <v>8</v>
      </c>
      <c r="E118" s="1726"/>
      <c r="F118" s="862">
        <f>D118*E118</f>
        <v>0</v>
      </c>
    </row>
    <row r="119" spans="1:6" ht="16.5">
      <c r="A119" s="1872"/>
      <c r="B119" s="929"/>
      <c r="C119" s="861"/>
      <c r="D119" s="862"/>
      <c r="E119" s="1726"/>
      <c r="F119" s="862"/>
    </row>
    <row r="120" spans="1:6" ht="280.5">
      <c r="A120" s="1872" t="s">
        <v>1133</v>
      </c>
      <c r="B120" s="928" t="s">
        <v>1134</v>
      </c>
      <c r="C120" s="861"/>
      <c r="D120" s="862"/>
      <c r="E120" s="1726"/>
      <c r="F120" s="862"/>
    </row>
    <row r="121" spans="1:6" ht="16.5">
      <c r="A121" s="1872"/>
      <c r="B121" s="928" t="s">
        <v>1130</v>
      </c>
      <c r="C121" s="861" t="s">
        <v>1121</v>
      </c>
      <c r="D121" s="862">
        <v>3</v>
      </c>
      <c r="E121" s="1726"/>
      <c r="F121" s="862">
        <f>D121*E121</f>
        <v>0</v>
      </c>
    </row>
    <row r="122" spans="1:6" ht="16.5">
      <c r="A122" s="1872"/>
      <c r="B122" s="928" t="s">
        <v>1135</v>
      </c>
      <c r="C122" s="861" t="s">
        <v>1121</v>
      </c>
      <c r="D122" s="862">
        <v>0.7</v>
      </c>
      <c r="E122" s="1726"/>
      <c r="F122" s="862">
        <f>D122*E122</f>
        <v>0</v>
      </c>
    </row>
    <row r="123" spans="1:6" ht="16.5">
      <c r="A123" s="1872"/>
      <c r="B123" s="928" t="s">
        <v>1131</v>
      </c>
      <c r="C123" s="861" t="s">
        <v>1132</v>
      </c>
      <c r="D123" s="862">
        <v>40.5</v>
      </c>
      <c r="E123" s="1726"/>
      <c r="F123" s="862">
        <f>D123*E123</f>
        <v>0</v>
      </c>
    </row>
    <row r="124" spans="1:6" ht="16.5">
      <c r="A124" s="1872"/>
      <c r="B124" s="930"/>
      <c r="C124" s="931"/>
      <c r="D124" s="932"/>
      <c r="E124" s="1729"/>
      <c r="F124" s="932"/>
    </row>
    <row r="125" spans="1:6" ht="115.5">
      <c r="A125" s="1872" t="s">
        <v>1136</v>
      </c>
      <c r="B125" s="929" t="s">
        <v>1137</v>
      </c>
      <c r="C125" s="861"/>
      <c r="D125" s="862"/>
      <c r="E125" s="1726"/>
      <c r="F125" s="862"/>
    </row>
    <row r="126" spans="1:6" ht="16.5">
      <c r="A126" s="1872"/>
      <c r="B126" s="928" t="s">
        <v>1130</v>
      </c>
      <c r="C126" s="861" t="s">
        <v>1121</v>
      </c>
      <c r="D126" s="862">
        <v>7.5</v>
      </c>
      <c r="E126" s="1726"/>
      <c r="F126" s="862">
        <f>D126*E126</f>
        <v>0</v>
      </c>
    </row>
    <row r="127" spans="1:6" ht="16.5">
      <c r="A127" s="1872"/>
      <c r="B127" s="928" t="s">
        <v>1131</v>
      </c>
      <c r="C127" s="861" t="s">
        <v>1132</v>
      </c>
      <c r="D127" s="862">
        <v>44.5</v>
      </c>
      <c r="E127" s="1726"/>
      <c r="F127" s="862">
        <f>D127*E127</f>
        <v>0</v>
      </c>
    </row>
    <row r="128" spans="1:6" ht="16.5">
      <c r="A128" s="1872"/>
      <c r="B128" s="928"/>
      <c r="C128" s="861"/>
      <c r="D128" s="862"/>
      <c r="E128" s="1726"/>
      <c r="F128" s="862"/>
    </row>
    <row r="129" spans="1:6" ht="66">
      <c r="A129" s="1872" t="s">
        <v>1138</v>
      </c>
      <c r="B129" s="928" t="s">
        <v>1139</v>
      </c>
      <c r="C129" s="861"/>
      <c r="D129" s="862"/>
      <c r="E129" s="1726"/>
      <c r="F129" s="862"/>
    </row>
    <row r="130" spans="1:6" ht="16.5">
      <c r="A130" s="1872"/>
      <c r="B130" s="928" t="s">
        <v>1130</v>
      </c>
      <c r="C130" s="861" t="s">
        <v>1121</v>
      </c>
      <c r="D130" s="862">
        <v>0.02</v>
      </c>
      <c r="E130" s="1726"/>
      <c r="F130" s="862">
        <f>D130*E130</f>
        <v>0</v>
      </c>
    </row>
    <row r="131" spans="1:6" ht="16.5">
      <c r="A131" s="1872"/>
      <c r="B131" s="928" t="s">
        <v>1131</v>
      </c>
      <c r="C131" s="861" t="s">
        <v>1132</v>
      </c>
      <c r="D131" s="862">
        <v>0.5</v>
      </c>
      <c r="E131" s="1726"/>
      <c r="F131" s="862">
        <f>D131*E131</f>
        <v>0</v>
      </c>
    </row>
    <row r="132" spans="1:6" ht="16.5">
      <c r="A132" s="1872"/>
      <c r="B132" s="928"/>
      <c r="C132" s="861"/>
      <c r="D132" s="862"/>
      <c r="E132" s="1726"/>
      <c r="F132" s="862"/>
    </row>
    <row r="133" spans="1:6" ht="115.5">
      <c r="A133" s="1872" t="s">
        <v>1140</v>
      </c>
      <c r="B133" s="934" t="s">
        <v>1141</v>
      </c>
      <c r="C133" s="861" t="s">
        <v>1121</v>
      </c>
      <c r="D133" s="862">
        <v>1</v>
      </c>
      <c r="E133" s="1726"/>
      <c r="F133" s="862">
        <f>D133*E133</f>
        <v>0</v>
      </c>
    </row>
    <row r="134" spans="1:6" ht="16.5">
      <c r="A134" s="1872"/>
      <c r="B134" s="928"/>
      <c r="C134" s="861"/>
      <c r="D134" s="862"/>
      <c r="E134" s="1726"/>
      <c r="F134" s="862"/>
    </row>
    <row r="135" spans="1:6" ht="66">
      <c r="A135" s="1872" t="s">
        <v>1142</v>
      </c>
      <c r="B135" s="934" t="s">
        <v>1143</v>
      </c>
      <c r="C135" s="861" t="s">
        <v>1132</v>
      </c>
      <c r="D135" s="862">
        <v>9.5</v>
      </c>
      <c r="E135" s="1726"/>
      <c r="F135" s="862">
        <f>D135*E135</f>
        <v>0</v>
      </c>
    </row>
    <row r="136" spans="1:6" ht="16.5">
      <c r="A136" s="1872"/>
      <c r="B136" s="928"/>
      <c r="C136" s="861"/>
      <c r="D136" s="862"/>
      <c r="E136" s="1726"/>
      <c r="F136" s="862"/>
    </row>
    <row r="137" spans="1:6" ht="231">
      <c r="A137" s="1872" t="s">
        <v>1144</v>
      </c>
      <c r="B137" s="928" t="s">
        <v>1145</v>
      </c>
      <c r="C137" s="861"/>
      <c r="D137" s="862"/>
      <c r="E137" s="1726"/>
      <c r="F137" s="862"/>
    </row>
    <row r="138" spans="1:6" ht="16.5">
      <c r="A138" s="1872"/>
      <c r="B138" s="928" t="s">
        <v>1146</v>
      </c>
      <c r="C138" s="861" t="s">
        <v>216</v>
      </c>
      <c r="D138" s="862">
        <v>330</v>
      </c>
      <c r="E138" s="1726"/>
      <c r="F138" s="862"/>
    </row>
    <row r="139" spans="1:6" ht="16.5">
      <c r="A139" s="1872"/>
      <c r="B139" s="928" t="s">
        <v>1147</v>
      </c>
      <c r="C139" s="861" t="s">
        <v>216</v>
      </c>
      <c r="D139" s="862">
        <v>390</v>
      </c>
      <c r="E139" s="1726"/>
      <c r="F139" s="862"/>
    </row>
    <row r="140" spans="1:6" ht="16.5">
      <c r="A140" s="1872"/>
      <c r="B140" s="928" t="s">
        <v>1148</v>
      </c>
      <c r="C140" s="861" t="s">
        <v>216</v>
      </c>
      <c r="D140" s="862">
        <v>1375</v>
      </c>
      <c r="E140" s="1726"/>
      <c r="F140" s="862"/>
    </row>
    <row r="141" spans="1:6" ht="16.5">
      <c r="A141" s="1872"/>
      <c r="B141" s="928" t="s">
        <v>739</v>
      </c>
      <c r="C141" s="861" t="s">
        <v>216</v>
      </c>
      <c r="D141" s="862">
        <f>SUM(D138:D140)</f>
        <v>2095</v>
      </c>
      <c r="E141" s="1726"/>
      <c r="F141" s="862">
        <f>D141*E141</f>
        <v>0</v>
      </c>
    </row>
    <row r="142" spans="1:6" ht="16.5">
      <c r="A142" s="1872"/>
      <c r="B142" s="930"/>
      <c r="C142" s="931"/>
      <c r="D142" s="932"/>
      <c r="E142" s="1729"/>
      <c r="F142" s="932"/>
    </row>
    <row r="143" spans="1:6" ht="16.5">
      <c r="A143" s="876" t="s">
        <v>1069</v>
      </c>
      <c r="B143" s="935" t="s">
        <v>1149</v>
      </c>
      <c r="C143" s="936"/>
      <c r="D143" s="937"/>
      <c r="E143" s="938"/>
      <c r="F143" s="939">
        <f>SUM(F114:F141)</f>
        <v>0</v>
      </c>
    </row>
    <row r="146" spans="1:6" ht="16.5">
      <c r="A146" s="940" t="s">
        <v>1150</v>
      </c>
      <c r="B146" s="917" t="s">
        <v>1151</v>
      </c>
      <c r="C146" s="890"/>
      <c r="D146" s="891"/>
      <c r="E146" s="892"/>
      <c r="F146" s="891"/>
    </row>
    <row r="147" spans="1:6" ht="16.5">
      <c r="A147" s="941"/>
      <c r="B147" s="918"/>
      <c r="C147" s="894"/>
      <c r="D147" s="832"/>
      <c r="E147" s="831"/>
      <c r="F147" s="832"/>
    </row>
    <row r="148" spans="1:6" ht="28.5" customHeight="1">
      <c r="A148" s="1875" t="s">
        <v>1152</v>
      </c>
      <c r="B148" s="1875"/>
      <c r="C148" s="1875"/>
      <c r="D148" s="1875"/>
      <c r="E148" s="1875"/>
      <c r="F148" s="1875"/>
    </row>
    <row r="149" spans="1:6" ht="16.5">
      <c r="A149" s="941"/>
      <c r="B149" s="918"/>
      <c r="C149" s="894"/>
      <c r="D149" s="832"/>
      <c r="E149" s="831"/>
      <c r="F149" s="832"/>
    </row>
    <row r="150" spans="1:6">
      <c r="A150" s="895" t="s">
        <v>1102</v>
      </c>
      <c r="B150" s="919" t="s">
        <v>1103</v>
      </c>
      <c r="C150" s="896" t="s">
        <v>1104</v>
      </c>
      <c r="D150" s="897" t="s">
        <v>1105</v>
      </c>
      <c r="E150" s="898" t="s">
        <v>1106</v>
      </c>
      <c r="F150" s="897" t="s">
        <v>1107</v>
      </c>
    </row>
    <row r="151" spans="1:6" ht="16.5">
      <c r="A151" s="942"/>
      <c r="B151" s="921"/>
      <c r="C151" s="901"/>
      <c r="D151" s="902"/>
      <c r="E151" s="903"/>
      <c r="F151" s="904"/>
    </row>
    <row r="152" spans="1:6" ht="66">
      <c r="A152" s="1874" t="s">
        <v>1153</v>
      </c>
      <c r="B152" s="943" t="s">
        <v>1154</v>
      </c>
      <c r="C152" s="894" t="s">
        <v>1121</v>
      </c>
      <c r="D152" s="862">
        <v>1</v>
      </c>
      <c r="E152" s="1726"/>
      <c r="F152" s="832">
        <f>D152*E152</f>
        <v>0</v>
      </c>
    </row>
    <row r="153" spans="1:6" ht="16.5">
      <c r="A153" s="1874"/>
      <c r="B153" s="927"/>
      <c r="C153" s="894"/>
      <c r="D153" s="832"/>
      <c r="E153" s="831"/>
      <c r="F153" s="832"/>
    </row>
    <row r="154" spans="1:6" ht="16.5">
      <c r="A154" s="905" t="s">
        <v>1071</v>
      </c>
      <c r="B154" s="944" t="s">
        <v>1155</v>
      </c>
      <c r="C154" s="907"/>
      <c r="D154" s="908"/>
      <c r="E154" s="909"/>
      <c r="F154" s="910">
        <f>SUM(F152:F153)</f>
        <v>0</v>
      </c>
    </row>
    <row r="155" spans="1:6" s="1644" customFormat="1" ht="16.5">
      <c r="A155" s="911"/>
      <c r="B155" s="1800"/>
      <c r="C155" s="913"/>
      <c r="D155" s="914"/>
      <c r="E155" s="915"/>
      <c r="F155" s="914"/>
    </row>
    <row r="156" spans="1:6" s="1644" customFormat="1" ht="16.5">
      <c r="A156" s="911"/>
      <c r="B156" s="1800"/>
      <c r="C156" s="913"/>
      <c r="D156" s="914"/>
      <c r="E156" s="915"/>
      <c r="F156" s="914"/>
    </row>
    <row r="157" spans="1:6" s="1644" customFormat="1" ht="16.5">
      <c r="A157" s="911"/>
      <c r="B157" s="1800"/>
      <c r="C157" s="913"/>
      <c r="D157" s="914"/>
      <c r="E157" s="915"/>
      <c r="F157" s="914"/>
    </row>
    <row r="162" spans="1:6" ht="16.5">
      <c r="A162" s="940" t="s">
        <v>1156</v>
      </c>
      <c r="B162" s="917" t="s">
        <v>1157</v>
      </c>
      <c r="C162" s="890"/>
      <c r="D162" s="891"/>
      <c r="E162" s="945"/>
      <c r="F162" s="891"/>
    </row>
    <row r="163" spans="1:6" ht="16.5">
      <c r="A163" s="941"/>
      <c r="B163" s="918"/>
      <c r="C163" s="894"/>
      <c r="D163" s="832"/>
      <c r="E163" s="946"/>
      <c r="F163" s="832"/>
    </row>
    <row r="164" spans="1:6" ht="33.75" customHeight="1">
      <c r="A164" s="1876" t="s">
        <v>1158</v>
      </c>
      <c r="B164" s="1876"/>
      <c r="C164" s="1876"/>
      <c r="D164" s="1876"/>
      <c r="E164" s="1876"/>
      <c r="F164" s="1876"/>
    </row>
    <row r="165" spans="1:6" ht="16.5">
      <c r="A165" s="941"/>
      <c r="B165" s="918"/>
      <c r="C165" s="894"/>
      <c r="D165" s="832"/>
      <c r="E165" s="946"/>
      <c r="F165" s="832"/>
    </row>
    <row r="166" spans="1:6">
      <c r="A166" s="895" t="s">
        <v>1102</v>
      </c>
      <c r="B166" s="919" t="s">
        <v>1103</v>
      </c>
      <c r="C166" s="896" t="s">
        <v>1104</v>
      </c>
      <c r="D166" s="897" t="s">
        <v>1105</v>
      </c>
      <c r="E166" s="898" t="s">
        <v>1106</v>
      </c>
      <c r="F166" s="897" t="s">
        <v>1107</v>
      </c>
    </row>
    <row r="167" spans="1:6" ht="16.5">
      <c r="A167" s="942"/>
      <c r="B167" s="921"/>
      <c r="C167" s="901"/>
      <c r="D167" s="902"/>
      <c r="E167" s="947"/>
      <c r="F167" s="904"/>
    </row>
    <row r="168" spans="1:6" ht="280.5">
      <c r="A168" s="1874" t="s">
        <v>1159</v>
      </c>
      <c r="B168" s="943" t="s">
        <v>1160</v>
      </c>
      <c r="C168" s="861" t="s">
        <v>1132</v>
      </c>
      <c r="D168" s="862">
        <v>19</v>
      </c>
      <c r="E168" s="1730"/>
      <c r="F168" s="862">
        <f>D168*E168</f>
        <v>0</v>
      </c>
    </row>
    <row r="169" spans="1:6" ht="13.5">
      <c r="A169" s="1874"/>
      <c r="B169" s="921"/>
      <c r="C169" s="870"/>
      <c r="D169" s="871"/>
      <c r="E169" s="1731"/>
      <c r="F169" s="873"/>
    </row>
    <row r="170" spans="1:6" ht="99">
      <c r="A170" s="1874" t="s">
        <v>1161</v>
      </c>
      <c r="B170" s="928" t="s">
        <v>1162</v>
      </c>
      <c r="C170" s="861" t="s">
        <v>1132</v>
      </c>
      <c r="D170" s="862">
        <v>8</v>
      </c>
      <c r="E170" s="1730"/>
      <c r="F170" s="862">
        <f>D170*E170</f>
        <v>0</v>
      </c>
    </row>
    <row r="171" spans="1:6" ht="13.5">
      <c r="A171" s="1874"/>
      <c r="B171" s="948"/>
      <c r="C171" s="870"/>
      <c r="D171" s="871"/>
      <c r="E171" s="1731"/>
      <c r="F171" s="873"/>
    </row>
    <row r="172" spans="1:6" ht="115.5">
      <c r="A172" s="1874" t="s">
        <v>1163</v>
      </c>
      <c r="B172" s="928" t="s">
        <v>1164</v>
      </c>
      <c r="C172" s="861" t="s">
        <v>1132</v>
      </c>
      <c r="D172" s="862">
        <v>41</v>
      </c>
      <c r="E172" s="1730"/>
      <c r="F172" s="862">
        <f>D172*E172</f>
        <v>0</v>
      </c>
    </row>
    <row r="173" spans="1:6" ht="16.5">
      <c r="A173" s="1874"/>
      <c r="B173" s="928"/>
      <c r="C173" s="861"/>
      <c r="D173" s="862"/>
      <c r="E173" s="1730"/>
      <c r="F173" s="862"/>
    </row>
    <row r="174" spans="1:6" ht="165">
      <c r="A174" s="1874" t="s">
        <v>1165</v>
      </c>
      <c r="B174" s="928" t="s">
        <v>1166</v>
      </c>
      <c r="C174" s="861" t="s">
        <v>1132</v>
      </c>
      <c r="D174" s="862">
        <v>2</v>
      </c>
      <c r="E174" s="1730"/>
      <c r="F174" s="862">
        <f>D174*E174</f>
        <v>0</v>
      </c>
    </row>
    <row r="175" spans="1:6" ht="16.5">
      <c r="A175" s="1874"/>
      <c r="B175" s="928"/>
      <c r="C175" s="861"/>
      <c r="D175" s="862"/>
      <c r="E175" s="1730"/>
      <c r="F175" s="862"/>
    </row>
    <row r="176" spans="1:6" ht="82.5">
      <c r="A176" s="1874" t="s">
        <v>1167</v>
      </c>
      <c r="B176" s="928" t="s">
        <v>1168</v>
      </c>
      <c r="C176" s="861" t="s">
        <v>1132</v>
      </c>
      <c r="D176" s="862">
        <v>10</v>
      </c>
      <c r="E176" s="1730"/>
      <c r="F176" s="862">
        <f>D176*E176</f>
        <v>0</v>
      </c>
    </row>
    <row r="177" spans="1:6" ht="16.5">
      <c r="A177" s="1874"/>
      <c r="B177" s="928"/>
      <c r="C177" s="861"/>
      <c r="D177" s="862"/>
      <c r="E177" s="1730"/>
      <c r="F177" s="862"/>
    </row>
    <row r="178" spans="1:6" ht="82.5">
      <c r="A178" s="1874" t="s">
        <v>1169</v>
      </c>
      <c r="B178" s="928" t="s">
        <v>1170</v>
      </c>
      <c r="C178" s="861" t="s">
        <v>1171</v>
      </c>
      <c r="D178" s="862">
        <v>15</v>
      </c>
      <c r="E178" s="1730"/>
      <c r="F178" s="862">
        <f>D178*E178</f>
        <v>0</v>
      </c>
    </row>
    <row r="179" spans="1:6" ht="16.5">
      <c r="A179" s="1874"/>
      <c r="B179" s="928"/>
      <c r="C179" s="861"/>
      <c r="D179" s="862"/>
      <c r="E179" s="1730"/>
      <c r="F179" s="862"/>
    </row>
    <row r="180" spans="1:6" ht="16.5">
      <c r="A180" s="876" t="s">
        <v>1073</v>
      </c>
      <c r="B180" s="935" t="s">
        <v>1172</v>
      </c>
      <c r="C180" s="878"/>
      <c r="D180" s="879"/>
      <c r="E180" s="949"/>
      <c r="F180" s="881">
        <f>SUM(F168:F179)</f>
        <v>0</v>
      </c>
    </row>
    <row r="195" spans="4:6" s="1090" customFormat="1">
      <c r="D195" s="53"/>
      <c r="F195" s="53"/>
    </row>
    <row r="196" spans="4:6" s="1090" customFormat="1">
      <c r="D196" s="53"/>
      <c r="F196" s="53"/>
    </row>
    <row r="197" spans="4:6" s="1090" customFormat="1">
      <c r="D197" s="53"/>
      <c r="F197" s="53"/>
    </row>
    <row r="198" spans="4:6" s="1090" customFormat="1">
      <c r="D198" s="53"/>
      <c r="F198" s="53"/>
    </row>
    <row r="199" spans="4:6" s="1090" customFormat="1">
      <c r="D199" s="53"/>
      <c r="F199" s="53"/>
    </row>
    <row r="200" spans="4:6" s="1090" customFormat="1">
      <c r="D200" s="53"/>
      <c r="F200" s="53"/>
    </row>
    <row r="201" spans="4:6" s="1090" customFormat="1">
      <c r="D201" s="53"/>
      <c r="F201" s="53"/>
    </row>
    <row r="202" spans="4:6" s="1090" customFormat="1">
      <c r="D202" s="53"/>
      <c r="F202" s="53"/>
    </row>
    <row r="203" spans="4:6" s="1090" customFormat="1">
      <c r="D203" s="53"/>
      <c r="F203" s="53"/>
    </row>
    <row r="204" spans="4:6" s="1090" customFormat="1">
      <c r="D204" s="53"/>
      <c r="F204" s="53"/>
    </row>
    <row r="205" spans="4:6" s="1090" customFormat="1">
      <c r="D205" s="53"/>
      <c r="F205" s="53"/>
    </row>
    <row r="206" spans="4:6" s="1090" customFormat="1">
      <c r="D206" s="53"/>
      <c r="F206" s="53"/>
    </row>
    <row r="207" spans="4:6" s="1090" customFormat="1">
      <c r="D207" s="53"/>
      <c r="F207" s="53"/>
    </row>
    <row r="209" spans="1:10" ht="16.5">
      <c r="A209" s="940" t="s">
        <v>1173</v>
      </c>
      <c r="B209" s="917" t="s">
        <v>1174</v>
      </c>
      <c r="C209" s="890"/>
      <c r="D209" s="891"/>
      <c r="E209" s="892"/>
      <c r="F209" s="891"/>
    </row>
    <row r="210" spans="1:10" ht="16.5">
      <c r="A210" s="941"/>
      <c r="B210" s="918"/>
      <c r="C210" s="894"/>
      <c r="D210" s="832"/>
      <c r="E210" s="831"/>
      <c r="F210" s="832"/>
    </row>
    <row r="211" spans="1:10">
      <c r="A211" s="895" t="s">
        <v>1102</v>
      </c>
      <c r="B211" s="919" t="s">
        <v>1103</v>
      </c>
      <c r="C211" s="896" t="s">
        <v>1104</v>
      </c>
      <c r="D211" s="897" t="s">
        <v>1105</v>
      </c>
      <c r="E211" s="898" t="s">
        <v>1106</v>
      </c>
      <c r="F211" s="897" t="s">
        <v>1107</v>
      </c>
    </row>
    <row r="212" spans="1:10" ht="16.5">
      <c r="A212" s="942"/>
      <c r="B212" s="921"/>
      <c r="C212" s="901"/>
      <c r="D212" s="902"/>
      <c r="E212" s="903"/>
      <c r="F212" s="904"/>
    </row>
    <row r="213" spans="1:10" ht="313.5">
      <c r="A213" s="1874" t="s">
        <v>1175</v>
      </c>
      <c r="B213" s="1081" t="s">
        <v>1176</v>
      </c>
      <c r="C213" s="861" t="s">
        <v>216</v>
      </c>
      <c r="D213" s="862">
        <v>95</v>
      </c>
      <c r="E213" s="1726">
        <v>0</v>
      </c>
      <c r="F213" s="862">
        <f>D213*E213</f>
        <v>0</v>
      </c>
      <c r="H213" s="950"/>
      <c r="I213" s="1"/>
      <c r="J213" s="1"/>
    </row>
    <row r="214" spans="1:10" ht="13.5">
      <c r="A214" s="1874"/>
      <c r="B214" s="921"/>
      <c r="C214" s="870"/>
      <c r="D214" s="871"/>
      <c r="E214" s="872"/>
      <c r="F214" s="873"/>
    </row>
    <row r="215" spans="1:10" ht="16.5">
      <c r="A215" s="876" t="s">
        <v>1075</v>
      </c>
      <c r="B215" s="935" t="s">
        <v>1177</v>
      </c>
      <c r="C215" s="878"/>
      <c r="D215" s="879"/>
      <c r="E215" s="880"/>
      <c r="F215" s="881">
        <f>SUM(F213:F214)</f>
        <v>0</v>
      </c>
    </row>
    <row r="219" spans="1:10" ht="16.5">
      <c r="A219" s="940" t="s">
        <v>1178</v>
      </c>
      <c r="B219" s="917" t="s">
        <v>1179</v>
      </c>
      <c r="C219" s="890"/>
      <c r="D219" s="891"/>
      <c r="E219" s="892"/>
      <c r="F219" s="891"/>
    </row>
    <row r="220" spans="1:10" ht="16.5">
      <c r="A220" s="941"/>
      <c r="B220" s="918"/>
      <c r="C220" s="894"/>
      <c r="D220" s="832"/>
      <c r="E220" s="831"/>
      <c r="F220" s="832"/>
    </row>
    <row r="221" spans="1:10">
      <c r="A221" s="895" t="s">
        <v>1102</v>
      </c>
      <c r="B221" s="919" t="s">
        <v>1103</v>
      </c>
      <c r="C221" s="896" t="s">
        <v>1104</v>
      </c>
      <c r="D221" s="897" t="s">
        <v>1105</v>
      </c>
      <c r="E221" s="898" t="s">
        <v>1106</v>
      </c>
      <c r="F221" s="897" t="s">
        <v>1107</v>
      </c>
    </row>
    <row r="222" spans="1:10" ht="16.5">
      <c r="A222" s="942"/>
      <c r="B222" s="921"/>
      <c r="C222" s="901"/>
      <c r="D222" s="902"/>
      <c r="E222" s="903"/>
      <c r="F222" s="904"/>
    </row>
    <row r="223" spans="1:10" ht="132">
      <c r="A223" s="942" t="s">
        <v>1180</v>
      </c>
      <c r="B223" s="943" t="s">
        <v>1181</v>
      </c>
      <c r="C223" s="861" t="s">
        <v>260</v>
      </c>
      <c r="D223" s="862">
        <v>1</v>
      </c>
      <c r="E223" s="1726"/>
      <c r="F223" s="862">
        <f>D223*E223</f>
        <v>0</v>
      </c>
    </row>
    <row r="224" spans="1:10" ht="16.5">
      <c r="A224" s="942"/>
      <c r="B224" s="928"/>
      <c r="C224" s="861"/>
      <c r="D224" s="862"/>
      <c r="E224" s="863"/>
      <c r="F224" s="862"/>
    </row>
    <row r="225" spans="1:6" ht="16.5">
      <c r="A225" s="876" t="s">
        <v>1077</v>
      </c>
      <c r="B225" s="935" t="s">
        <v>1182</v>
      </c>
      <c r="C225" s="878"/>
      <c r="D225" s="879"/>
      <c r="E225" s="880"/>
      <c r="F225" s="881">
        <f>SUM(F223:F224)</f>
        <v>0</v>
      </c>
    </row>
    <row r="234" spans="1:6" ht="18">
      <c r="A234" s="951" t="s">
        <v>1183</v>
      </c>
      <c r="B234" s="952" t="s">
        <v>1080</v>
      </c>
      <c r="C234" s="953"/>
      <c r="D234" s="825"/>
      <c r="E234" s="824"/>
      <c r="F234" s="825"/>
    </row>
    <row r="235" spans="1:6" ht="16.5">
      <c r="A235" s="827"/>
      <c r="B235" s="828"/>
      <c r="C235" s="894"/>
      <c r="D235" s="832"/>
      <c r="E235" s="831"/>
      <c r="F235" s="832"/>
    </row>
    <row r="236" spans="1:6" ht="16.5">
      <c r="A236" s="888" t="s">
        <v>1184</v>
      </c>
      <c r="B236" s="889" t="s">
        <v>1185</v>
      </c>
      <c r="C236" s="890"/>
      <c r="D236" s="891"/>
      <c r="E236" s="892"/>
      <c r="F236" s="891"/>
    </row>
    <row r="237" spans="1:6" ht="16.5">
      <c r="A237" s="887"/>
      <c r="B237" s="860"/>
      <c r="C237" s="861"/>
      <c r="D237" s="862"/>
      <c r="E237" s="863"/>
      <c r="F237" s="862"/>
    </row>
    <row r="238" spans="1:6">
      <c r="A238" s="895" t="s">
        <v>1102</v>
      </c>
      <c r="B238" s="895" t="s">
        <v>1103</v>
      </c>
      <c r="C238" s="896" t="s">
        <v>1104</v>
      </c>
      <c r="D238" s="897" t="s">
        <v>1105</v>
      </c>
      <c r="E238" s="898" t="s">
        <v>1106</v>
      </c>
      <c r="F238" s="897" t="s">
        <v>1107</v>
      </c>
    </row>
    <row r="239" spans="1:6" ht="13.5">
      <c r="A239" s="899"/>
      <c r="B239" s="900"/>
      <c r="C239" s="901"/>
      <c r="D239" s="902"/>
      <c r="E239" s="903"/>
      <c r="F239" s="904"/>
    </row>
    <row r="240" spans="1:6" ht="247.5">
      <c r="A240" s="1872" t="s">
        <v>1119</v>
      </c>
      <c r="B240" s="954" t="s">
        <v>1186</v>
      </c>
      <c r="C240" s="861" t="s">
        <v>1132</v>
      </c>
      <c r="D240" s="862">
        <v>28</v>
      </c>
      <c r="E240" s="1726">
        <v>0</v>
      </c>
      <c r="F240" s="862">
        <f>D240*E240</f>
        <v>0</v>
      </c>
    </row>
    <row r="241" spans="1:6" ht="16.5">
      <c r="A241" s="1872"/>
      <c r="B241" s="943"/>
      <c r="C241" s="861"/>
      <c r="D241" s="862"/>
      <c r="E241" s="955"/>
      <c r="F241" s="862"/>
    </row>
    <row r="242" spans="1:6" ht="16.5">
      <c r="A242" s="905" t="s">
        <v>1081</v>
      </c>
      <c r="B242" s="906" t="s">
        <v>1187</v>
      </c>
      <c r="C242" s="907"/>
      <c r="D242" s="908"/>
      <c r="E242" s="909"/>
      <c r="F242" s="910">
        <f>SUM(F240:F241)</f>
        <v>0</v>
      </c>
    </row>
    <row r="243" spans="1:6" ht="16.5">
      <c r="A243" s="911"/>
      <c r="B243" s="912"/>
      <c r="C243" s="913"/>
      <c r="D243" s="914"/>
      <c r="E243" s="915"/>
      <c r="F243" s="914"/>
    </row>
    <row r="244" spans="1:6" ht="16.5">
      <c r="A244" s="911"/>
      <c r="B244" s="912"/>
      <c r="C244" s="913"/>
      <c r="D244" s="914"/>
      <c r="E244" s="915"/>
      <c r="F244" s="914"/>
    </row>
    <row r="245" spans="1:6" ht="16.5">
      <c r="A245" s="911"/>
      <c r="B245" s="912"/>
      <c r="C245" s="913"/>
      <c r="D245" s="914"/>
      <c r="E245" s="915"/>
      <c r="F245" s="914"/>
    </row>
    <row r="246" spans="1:6" ht="16.5">
      <c r="A246" s="911"/>
      <c r="B246" s="912"/>
      <c r="C246" s="913"/>
      <c r="D246" s="914"/>
      <c r="E246" s="915"/>
      <c r="F246" s="914"/>
    </row>
    <row r="247" spans="1:6" ht="16.5">
      <c r="A247" s="911"/>
      <c r="B247" s="912"/>
      <c r="C247" s="913"/>
      <c r="D247" s="914"/>
      <c r="E247" s="915"/>
      <c r="F247" s="914"/>
    </row>
    <row r="248" spans="1:6" ht="16.5">
      <c r="A248" s="911"/>
      <c r="B248" s="912"/>
      <c r="C248" s="913"/>
      <c r="D248" s="914"/>
      <c r="E248" s="915"/>
      <c r="F248" s="914"/>
    </row>
    <row r="249" spans="1:6" ht="16.5">
      <c r="A249" s="911"/>
      <c r="B249" s="912"/>
      <c r="C249" s="913"/>
      <c r="D249" s="914"/>
      <c r="E249" s="915"/>
      <c r="F249" s="914"/>
    </row>
    <row r="250" spans="1:6" ht="16.5">
      <c r="A250" s="911"/>
      <c r="B250" s="912"/>
      <c r="C250" s="913"/>
      <c r="D250" s="914"/>
      <c r="E250" s="915"/>
      <c r="F250" s="914"/>
    </row>
    <row r="251" spans="1:6" ht="16.5">
      <c r="A251" s="911"/>
      <c r="B251" s="912"/>
      <c r="C251" s="913"/>
      <c r="D251" s="914"/>
      <c r="E251" s="915"/>
      <c r="F251" s="914"/>
    </row>
    <row r="252" spans="1:6" ht="16.5">
      <c r="A252" s="911"/>
      <c r="B252" s="912"/>
      <c r="C252" s="913"/>
      <c r="D252" s="914"/>
      <c r="E252" s="915"/>
      <c r="F252" s="914"/>
    </row>
    <row r="253" spans="1:6" ht="16.5">
      <c r="A253" s="911"/>
      <c r="B253" s="912"/>
      <c r="C253" s="913"/>
      <c r="D253" s="914"/>
      <c r="E253" s="915"/>
      <c r="F253" s="914"/>
    </row>
    <row r="254" spans="1:6" ht="16.5">
      <c r="A254" s="911"/>
      <c r="B254" s="912"/>
      <c r="C254" s="913"/>
      <c r="D254" s="914"/>
      <c r="E254" s="915"/>
      <c r="F254" s="914"/>
    </row>
    <row r="255" spans="1:6" ht="16.5">
      <c r="A255" s="911"/>
      <c r="B255" s="912"/>
      <c r="C255" s="913"/>
      <c r="D255" s="914"/>
      <c r="E255" s="915"/>
      <c r="F255" s="914"/>
    </row>
    <row r="256" spans="1:6" ht="16.5">
      <c r="A256" s="911"/>
      <c r="B256" s="912"/>
      <c r="C256" s="913"/>
      <c r="D256" s="914"/>
      <c r="E256" s="915"/>
      <c r="F256" s="914"/>
    </row>
    <row r="257" spans="1:6" ht="16.5">
      <c r="A257" s="911"/>
      <c r="B257" s="912"/>
      <c r="C257" s="913"/>
      <c r="D257" s="914"/>
      <c r="E257" s="915"/>
      <c r="F257" s="914"/>
    </row>
    <row r="258" spans="1:6" ht="16.5">
      <c r="A258" s="911"/>
      <c r="B258" s="912"/>
      <c r="C258" s="913"/>
      <c r="D258" s="914"/>
      <c r="E258" s="915"/>
      <c r="F258" s="914"/>
    </row>
    <row r="259" spans="1:6" ht="16.5">
      <c r="A259" s="911"/>
      <c r="B259" s="912"/>
      <c r="C259" s="913"/>
      <c r="D259" s="914"/>
      <c r="E259" s="915"/>
      <c r="F259" s="914"/>
    </row>
    <row r="260" spans="1:6" ht="16.5">
      <c r="A260" s="911"/>
      <c r="B260" s="912"/>
      <c r="C260" s="913"/>
      <c r="D260" s="914"/>
      <c r="E260" s="915"/>
      <c r="F260" s="914"/>
    </row>
    <row r="261" spans="1:6" ht="16.5">
      <c r="A261" s="911"/>
      <c r="B261" s="912"/>
      <c r="C261" s="913"/>
      <c r="D261" s="914"/>
      <c r="E261" s="915"/>
      <c r="F261" s="914"/>
    </row>
    <row r="262" spans="1:6" ht="16.5">
      <c r="A262" s="911"/>
      <c r="B262" s="912"/>
      <c r="C262" s="913"/>
      <c r="D262" s="914"/>
      <c r="E262" s="915"/>
      <c r="F262" s="914"/>
    </row>
    <row r="263" spans="1:6" ht="16.5">
      <c r="A263" s="911"/>
      <c r="B263" s="912"/>
      <c r="C263" s="913"/>
      <c r="D263" s="914"/>
      <c r="E263" s="915"/>
      <c r="F263" s="914"/>
    </row>
    <row r="264" spans="1:6" ht="16.5">
      <c r="A264" s="888" t="s">
        <v>1188</v>
      </c>
      <c r="B264" s="889" t="s">
        <v>1189</v>
      </c>
      <c r="C264" s="890"/>
      <c r="D264" s="891"/>
      <c r="E264" s="892"/>
      <c r="F264" s="891"/>
    </row>
    <row r="265" spans="1:6" ht="16.5">
      <c r="A265" s="887"/>
      <c r="B265" s="860"/>
      <c r="C265" s="861"/>
      <c r="D265" s="862"/>
      <c r="E265" s="863"/>
      <c r="F265" s="862"/>
    </row>
    <row r="266" spans="1:6" ht="47.25" customHeight="1">
      <c r="A266" s="1877" t="s">
        <v>1190</v>
      </c>
      <c r="B266" s="1877"/>
      <c r="C266" s="1877"/>
      <c r="D266" s="1877"/>
      <c r="E266" s="1877"/>
      <c r="F266" s="1877"/>
    </row>
    <row r="267" spans="1:6" ht="16.5">
      <c r="A267" s="859"/>
      <c r="B267" s="860"/>
      <c r="C267" s="861"/>
      <c r="D267" s="862"/>
      <c r="E267" s="863"/>
      <c r="F267" s="862"/>
    </row>
    <row r="268" spans="1:6">
      <c r="A268" s="895" t="s">
        <v>1102</v>
      </c>
      <c r="B268" s="895" t="s">
        <v>1103</v>
      </c>
      <c r="C268" s="896" t="s">
        <v>1104</v>
      </c>
      <c r="D268" s="897" t="s">
        <v>1105</v>
      </c>
      <c r="E268" s="898" t="s">
        <v>1106</v>
      </c>
      <c r="F268" s="897" t="s">
        <v>1107</v>
      </c>
    </row>
    <row r="269" spans="1:6" ht="13.5">
      <c r="A269" s="899"/>
      <c r="B269" s="900"/>
      <c r="C269" s="901"/>
      <c r="D269" s="902"/>
      <c r="E269" s="903"/>
      <c r="F269" s="904"/>
    </row>
    <row r="270" spans="1:6" ht="330">
      <c r="A270" s="1872" t="s">
        <v>1126</v>
      </c>
      <c r="B270" s="954" t="s">
        <v>1191</v>
      </c>
      <c r="C270" s="861" t="s">
        <v>100</v>
      </c>
      <c r="D270" s="862">
        <v>1</v>
      </c>
      <c r="E270" s="1726"/>
      <c r="F270" s="862">
        <f>D270*E270</f>
        <v>0</v>
      </c>
    </row>
    <row r="271" spans="1:6" ht="16.5">
      <c r="A271" s="1872"/>
      <c r="B271" s="954"/>
      <c r="C271" s="861"/>
      <c r="D271" s="862"/>
      <c r="E271" s="1732"/>
      <c r="F271" s="862"/>
    </row>
    <row r="272" spans="1:6" ht="214.5">
      <c r="A272" s="1872" t="s">
        <v>1128</v>
      </c>
      <c r="B272" s="954" t="s">
        <v>1192</v>
      </c>
      <c r="C272" s="913"/>
      <c r="D272" s="956"/>
      <c r="E272" s="1733"/>
      <c r="F272" s="956"/>
    </row>
    <row r="273" spans="1:6" ht="198">
      <c r="A273" s="1872"/>
      <c r="B273" s="954" t="s">
        <v>1193</v>
      </c>
      <c r="C273" s="861" t="s">
        <v>100</v>
      </c>
      <c r="D273" s="862">
        <v>1</v>
      </c>
      <c r="E273" s="1726"/>
      <c r="F273" s="862">
        <f>D273*E273</f>
        <v>0</v>
      </c>
    </row>
    <row r="274" spans="1:6" ht="16.5">
      <c r="A274" s="1872"/>
      <c r="B274" s="943"/>
      <c r="C274" s="861"/>
      <c r="D274" s="862"/>
      <c r="E274" s="1732"/>
      <c r="F274" s="862"/>
    </row>
    <row r="275" spans="1:6" ht="16.5">
      <c r="A275" s="876" t="s">
        <v>1083</v>
      </c>
      <c r="B275" s="877" t="s">
        <v>1194</v>
      </c>
      <c r="C275" s="878"/>
      <c r="D275" s="879"/>
      <c r="E275" s="880"/>
      <c r="F275" s="881">
        <f>SUM(F270:F274)</f>
        <v>0</v>
      </c>
    </row>
    <row r="277" spans="1:6" ht="16.5">
      <c r="A277" s="888" t="s">
        <v>1195</v>
      </c>
      <c r="B277" s="889" t="s">
        <v>1196</v>
      </c>
      <c r="C277" s="890"/>
      <c r="D277" s="891"/>
      <c r="E277" s="892"/>
      <c r="F277" s="891"/>
    </row>
    <row r="278" spans="1:6" ht="16.5">
      <c r="A278" s="887"/>
      <c r="B278" s="860"/>
      <c r="C278" s="861"/>
      <c r="D278" s="862"/>
      <c r="E278" s="863"/>
      <c r="F278" s="862"/>
    </row>
    <row r="279" spans="1:6" ht="41.25" customHeight="1">
      <c r="A279" s="1877" t="s">
        <v>1190</v>
      </c>
      <c r="B279" s="1877"/>
      <c r="C279" s="1877"/>
      <c r="D279" s="1877"/>
      <c r="E279" s="1877"/>
      <c r="F279" s="1877"/>
    </row>
    <row r="280" spans="1:6" ht="16.5">
      <c r="A280" s="859"/>
      <c r="B280" s="860"/>
      <c r="C280" s="861"/>
      <c r="D280" s="862"/>
      <c r="E280" s="863"/>
      <c r="F280" s="862"/>
    </row>
    <row r="281" spans="1:6">
      <c r="A281" s="895" t="s">
        <v>1102</v>
      </c>
      <c r="B281" s="895" t="s">
        <v>1103</v>
      </c>
      <c r="C281" s="896" t="s">
        <v>1104</v>
      </c>
      <c r="D281" s="897" t="s">
        <v>1105</v>
      </c>
      <c r="E281" s="898" t="s">
        <v>1106</v>
      </c>
      <c r="F281" s="897" t="s">
        <v>1107</v>
      </c>
    </row>
    <row r="282" spans="1:6" ht="13.5">
      <c r="A282" s="899"/>
      <c r="B282" s="900"/>
      <c r="C282" s="901"/>
      <c r="D282" s="902"/>
      <c r="E282" s="903"/>
      <c r="F282" s="904"/>
    </row>
    <row r="283" spans="1:6" ht="231">
      <c r="A283" s="1872" t="s">
        <v>1153</v>
      </c>
      <c r="B283" s="954" t="s">
        <v>1197</v>
      </c>
      <c r="C283" s="861" t="s">
        <v>100</v>
      </c>
      <c r="D283" s="862">
        <v>1</v>
      </c>
      <c r="E283" s="1726"/>
      <c r="F283" s="862">
        <f>D283*E283</f>
        <v>0</v>
      </c>
    </row>
    <row r="284" spans="1:6" ht="16.5">
      <c r="A284" s="1872"/>
      <c r="B284" s="943"/>
      <c r="C284" s="861"/>
      <c r="D284" s="862"/>
      <c r="E284" s="955"/>
      <c r="F284" s="862"/>
    </row>
    <row r="285" spans="1:6" ht="16.5">
      <c r="A285" s="905" t="s">
        <v>1085</v>
      </c>
      <c r="B285" s="906" t="s">
        <v>1198</v>
      </c>
      <c r="C285" s="907"/>
      <c r="D285" s="908"/>
      <c r="E285" s="909"/>
      <c r="F285" s="910">
        <f>SUM(F283:F284)</f>
        <v>0</v>
      </c>
    </row>
    <row r="286" spans="1:6" ht="16.5">
      <c r="A286" s="911"/>
      <c r="B286" s="912"/>
      <c r="C286" s="913"/>
      <c r="D286" s="914"/>
      <c r="E286" s="915"/>
      <c r="F286" s="914"/>
    </row>
    <row r="287" spans="1:6" ht="16.5">
      <c r="A287" s="911"/>
      <c r="B287" s="912"/>
      <c r="C287" s="913"/>
      <c r="D287" s="914"/>
      <c r="E287" s="915"/>
      <c r="F287" s="914"/>
    </row>
    <row r="288" spans="1:6" ht="16.5">
      <c r="A288" s="911"/>
      <c r="B288" s="912"/>
      <c r="C288" s="913"/>
      <c r="D288" s="914"/>
      <c r="E288" s="915"/>
      <c r="F288" s="914"/>
    </row>
    <row r="289" spans="1:6" ht="16.5">
      <c r="A289" s="911"/>
      <c r="B289" s="912"/>
      <c r="C289" s="913"/>
      <c r="D289" s="914"/>
      <c r="E289" s="915"/>
      <c r="F289" s="914"/>
    </row>
    <row r="290" spans="1:6" s="1644" customFormat="1" ht="16.5">
      <c r="A290" s="911"/>
      <c r="B290" s="912"/>
      <c r="C290" s="913"/>
      <c r="D290" s="914"/>
      <c r="E290" s="915"/>
      <c r="F290" s="914"/>
    </row>
    <row r="291" spans="1:6" s="1644" customFormat="1" ht="16.5">
      <c r="A291" s="911"/>
      <c r="B291" s="912"/>
      <c r="C291" s="913"/>
      <c r="D291" s="914"/>
      <c r="E291" s="915"/>
      <c r="F291" s="914"/>
    </row>
    <row r="292" spans="1:6" ht="16.5">
      <c r="A292" s="911"/>
      <c r="B292" s="912"/>
      <c r="C292" s="913"/>
      <c r="D292" s="914"/>
      <c r="E292" s="915"/>
      <c r="F292" s="914"/>
    </row>
    <row r="293" spans="1:6" ht="16.5">
      <c r="A293" s="911"/>
      <c r="B293" s="912"/>
      <c r="C293" s="913"/>
      <c r="D293" s="914"/>
      <c r="E293" s="915"/>
      <c r="F293" s="914"/>
    </row>
    <row r="294" spans="1:6" ht="16.5">
      <c r="A294" s="911"/>
      <c r="B294" s="912"/>
      <c r="C294" s="913"/>
      <c r="D294" s="914"/>
      <c r="E294" s="915"/>
      <c r="F294" s="914"/>
    </row>
    <row r="295" spans="1:6" ht="16.5">
      <c r="A295" s="888" t="s">
        <v>1199</v>
      </c>
      <c r="B295" s="889" t="s">
        <v>1200</v>
      </c>
      <c r="C295" s="890"/>
      <c r="D295" s="891"/>
      <c r="E295" s="892"/>
      <c r="F295" s="891"/>
    </row>
    <row r="296" spans="1:6" ht="16.5">
      <c r="A296" s="859"/>
      <c r="B296" s="860"/>
      <c r="C296" s="861"/>
      <c r="D296" s="862"/>
      <c r="E296" s="863"/>
      <c r="F296" s="862"/>
    </row>
    <row r="297" spans="1:6">
      <c r="A297" s="895" t="s">
        <v>1102</v>
      </c>
      <c r="B297" s="895" t="s">
        <v>1103</v>
      </c>
      <c r="C297" s="896" t="s">
        <v>1104</v>
      </c>
      <c r="D297" s="897" t="s">
        <v>1105</v>
      </c>
      <c r="E297" s="898" t="s">
        <v>1106</v>
      </c>
      <c r="F297" s="897" t="s">
        <v>1107</v>
      </c>
    </row>
    <row r="298" spans="1:6" ht="13.5">
      <c r="A298" s="899"/>
      <c r="B298" s="900"/>
      <c r="C298" s="901"/>
      <c r="D298" s="902"/>
      <c r="E298" s="903"/>
      <c r="F298" s="904"/>
    </row>
    <row r="299" spans="1:6" ht="346.5">
      <c r="A299" s="1872" t="s">
        <v>1159</v>
      </c>
      <c r="B299" s="954" t="s">
        <v>1201</v>
      </c>
      <c r="C299" s="861" t="s">
        <v>1132</v>
      </c>
      <c r="D299" s="862">
        <v>3.5</v>
      </c>
      <c r="E299" s="1726"/>
      <c r="F299" s="862">
        <f>D299*E299</f>
        <v>0</v>
      </c>
    </row>
    <row r="300" spans="1:6" ht="16.5">
      <c r="A300" s="1872"/>
      <c r="B300" s="943"/>
      <c r="C300" s="861"/>
      <c r="D300" s="862"/>
      <c r="E300" s="1732"/>
      <c r="F300" s="862"/>
    </row>
    <row r="301" spans="1:6" ht="264">
      <c r="A301" s="1872" t="s">
        <v>1161</v>
      </c>
      <c r="B301" s="954" t="s">
        <v>1202</v>
      </c>
      <c r="C301" s="861" t="s">
        <v>1132</v>
      </c>
      <c r="D301" s="862">
        <v>9.5</v>
      </c>
      <c r="E301" s="1726"/>
      <c r="F301" s="862">
        <f>D301*E301</f>
        <v>0</v>
      </c>
    </row>
    <row r="302" spans="1:6" ht="16.5">
      <c r="A302" s="1872"/>
      <c r="B302" s="943"/>
      <c r="C302" s="861"/>
      <c r="D302" s="862"/>
      <c r="E302" s="1732"/>
      <c r="F302" s="862"/>
    </row>
    <row r="303" spans="1:6" ht="247.5">
      <c r="A303" s="1872" t="s">
        <v>1203</v>
      </c>
      <c r="B303" s="954" t="s">
        <v>1204</v>
      </c>
      <c r="C303" s="861" t="s">
        <v>1132</v>
      </c>
      <c r="D303" s="862">
        <v>3.5</v>
      </c>
      <c r="E303" s="1726"/>
      <c r="F303" s="862">
        <f>D303*E303</f>
        <v>0</v>
      </c>
    </row>
    <row r="304" spans="1:6" ht="16.5">
      <c r="A304" s="1872"/>
      <c r="B304" s="943"/>
      <c r="C304" s="861"/>
      <c r="D304" s="862"/>
      <c r="E304" s="1732"/>
      <c r="F304" s="862"/>
    </row>
    <row r="305" spans="1:6" ht="214.5">
      <c r="A305" s="1872" t="s">
        <v>1205</v>
      </c>
      <c r="B305" s="954" t="s">
        <v>1206</v>
      </c>
      <c r="C305" s="861" t="s">
        <v>1132</v>
      </c>
      <c r="D305" s="862">
        <v>14</v>
      </c>
      <c r="E305" s="1726"/>
      <c r="F305" s="862">
        <f>D305*E305</f>
        <v>0</v>
      </c>
    </row>
    <row r="306" spans="1:6" ht="16.5">
      <c r="A306" s="1872"/>
      <c r="B306" s="943"/>
      <c r="C306" s="861"/>
      <c r="D306" s="862"/>
      <c r="E306" s="1732"/>
      <c r="F306" s="862"/>
    </row>
    <row r="307" spans="1:6" ht="49.5">
      <c r="A307" s="1872" t="s">
        <v>1163</v>
      </c>
      <c r="B307" s="954" t="s">
        <v>1207</v>
      </c>
      <c r="C307" s="861"/>
      <c r="D307" s="862"/>
      <c r="E307" s="1732"/>
      <c r="F307" s="862"/>
    </row>
    <row r="308" spans="1:6" ht="16.5">
      <c r="A308" s="1872"/>
      <c r="B308" s="943" t="s">
        <v>1208</v>
      </c>
      <c r="C308" s="861" t="s">
        <v>100</v>
      </c>
      <c r="D308" s="862">
        <v>1</v>
      </c>
      <c r="E308" s="1726"/>
      <c r="F308" s="862">
        <f>D308*E308</f>
        <v>0</v>
      </c>
    </row>
    <row r="309" spans="1:6" ht="16.5">
      <c r="A309" s="1872"/>
      <c r="B309" s="943"/>
      <c r="C309" s="861"/>
      <c r="D309" s="862"/>
      <c r="E309" s="955"/>
      <c r="F309" s="862"/>
    </row>
    <row r="310" spans="1:6" ht="16.5">
      <c r="A310" s="905" t="s">
        <v>1087</v>
      </c>
      <c r="B310" s="906" t="s">
        <v>1209</v>
      </c>
      <c r="C310" s="907"/>
      <c r="D310" s="908"/>
      <c r="E310" s="909"/>
      <c r="F310" s="910">
        <f>SUM(F299:F309)</f>
        <v>0</v>
      </c>
    </row>
    <row r="311" spans="1:6" ht="16.5">
      <c r="A311" s="911"/>
      <c r="B311" s="912"/>
      <c r="C311" s="913"/>
      <c r="D311" s="914"/>
      <c r="E311" s="915"/>
      <c r="F311" s="914"/>
    </row>
    <row r="312" spans="1:6" ht="16.5">
      <c r="A312" s="911"/>
      <c r="B312" s="912"/>
      <c r="C312" s="913"/>
      <c r="D312" s="914"/>
      <c r="E312" s="915"/>
      <c r="F312" s="914"/>
    </row>
    <row r="313" spans="1:6" ht="16.5">
      <c r="A313" s="911"/>
      <c r="B313" s="912"/>
      <c r="C313" s="913"/>
      <c r="D313" s="914"/>
      <c r="E313" s="915"/>
      <c r="F313" s="914"/>
    </row>
    <row r="314" spans="1:6" ht="16.5">
      <c r="A314" s="911"/>
      <c r="B314" s="912"/>
      <c r="C314" s="913"/>
      <c r="D314" s="914"/>
      <c r="E314" s="915"/>
      <c r="F314" s="914"/>
    </row>
    <row r="315" spans="1:6" ht="16.5">
      <c r="A315" s="911"/>
      <c r="B315" s="912"/>
      <c r="C315" s="913"/>
      <c r="D315" s="914"/>
      <c r="E315" s="915"/>
      <c r="F315" s="914"/>
    </row>
    <row r="316" spans="1:6" ht="16.5">
      <c r="A316" s="911"/>
      <c r="B316" s="912"/>
      <c r="C316" s="913"/>
      <c r="D316" s="914"/>
      <c r="E316" s="915"/>
      <c r="F316" s="914"/>
    </row>
    <row r="317" spans="1:6" ht="16.5">
      <c r="A317" s="911"/>
      <c r="B317" s="912"/>
      <c r="C317" s="913"/>
      <c r="D317" s="914"/>
      <c r="E317" s="915"/>
      <c r="F317" s="914"/>
    </row>
    <row r="318" spans="1:6" ht="16.5">
      <c r="A318" s="911"/>
      <c r="B318" s="912"/>
      <c r="C318" s="913"/>
      <c r="D318" s="914"/>
      <c r="E318" s="915"/>
      <c r="F318" s="914"/>
    </row>
    <row r="319" spans="1:6" ht="16.5">
      <c r="A319" s="911"/>
      <c r="B319" s="912"/>
      <c r="C319" s="913"/>
      <c r="D319" s="914"/>
      <c r="E319" s="915"/>
      <c r="F319" s="914"/>
    </row>
    <row r="323" spans="1:6" ht="16.5">
      <c r="A323" s="888" t="s">
        <v>1210</v>
      </c>
      <c r="B323" s="889" t="s">
        <v>1211</v>
      </c>
      <c r="C323" s="890"/>
      <c r="D323" s="891"/>
      <c r="E323" s="892"/>
      <c r="F323" s="891"/>
    </row>
    <row r="324" spans="1:6" ht="16.5">
      <c r="A324" s="887"/>
      <c r="B324" s="860"/>
      <c r="C324" s="861"/>
      <c r="D324" s="862"/>
      <c r="E324" s="863"/>
      <c r="F324" s="862"/>
    </row>
    <row r="325" spans="1:6">
      <c r="A325" s="895" t="s">
        <v>1102</v>
      </c>
      <c r="B325" s="895" t="s">
        <v>1103</v>
      </c>
      <c r="C325" s="896" t="s">
        <v>1104</v>
      </c>
      <c r="D325" s="897" t="s">
        <v>1105</v>
      </c>
      <c r="E325" s="898" t="s">
        <v>1106</v>
      </c>
      <c r="F325" s="897" t="s">
        <v>1107</v>
      </c>
    </row>
    <row r="326" spans="1:6" ht="13.5">
      <c r="A326" s="899"/>
      <c r="B326" s="900"/>
      <c r="C326" s="901"/>
      <c r="D326" s="902"/>
      <c r="E326" s="903"/>
      <c r="F326" s="904"/>
    </row>
    <row r="327" spans="1:6" ht="409.5">
      <c r="A327" s="1872" t="s">
        <v>1212</v>
      </c>
      <c r="B327" s="954" t="s">
        <v>1213</v>
      </c>
      <c r="C327" s="957"/>
      <c r="D327" s="958"/>
      <c r="E327" s="1734"/>
      <c r="F327" s="958"/>
    </row>
    <row r="328" spans="1:6" ht="181.5">
      <c r="A328" s="1872"/>
      <c r="B328" s="954" t="s">
        <v>1214</v>
      </c>
      <c r="C328" s="861" t="s">
        <v>100</v>
      </c>
      <c r="D328" s="862">
        <v>1</v>
      </c>
      <c r="E328" s="1726"/>
      <c r="F328" s="862">
        <f>D328*E328</f>
        <v>0</v>
      </c>
    </row>
    <row r="329" spans="1:6" ht="13.5">
      <c r="A329" s="1872"/>
      <c r="B329" s="900"/>
      <c r="C329" s="901"/>
      <c r="D329" s="902"/>
      <c r="E329" s="1735"/>
      <c r="F329" s="904"/>
    </row>
    <row r="330" spans="1:6" ht="363">
      <c r="A330" s="1872" t="s">
        <v>1215</v>
      </c>
      <c r="B330" s="954" t="s">
        <v>1216</v>
      </c>
      <c r="C330" s="861" t="s">
        <v>100</v>
      </c>
      <c r="D330" s="862">
        <v>1</v>
      </c>
      <c r="E330" s="1726"/>
      <c r="F330" s="862">
        <f>D330*E330</f>
        <v>0</v>
      </c>
    </row>
    <row r="331" spans="1:6" ht="13.5">
      <c r="A331" s="1878"/>
      <c r="B331" s="900"/>
      <c r="C331" s="901"/>
      <c r="D331" s="902"/>
      <c r="E331" s="1735"/>
      <c r="F331" s="904"/>
    </row>
    <row r="332" spans="1:6" ht="16.5">
      <c r="A332" s="905" t="s">
        <v>1089</v>
      </c>
      <c r="B332" s="906" t="s">
        <v>1217</v>
      </c>
      <c r="C332" s="907"/>
      <c r="D332" s="908"/>
      <c r="E332" s="909"/>
      <c r="F332" s="910">
        <f>SUM(F326:F331)</f>
        <v>0</v>
      </c>
    </row>
    <row r="335" spans="1:6" ht="16.5">
      <c r="A335" s="888" t="s">
        <v>1218</v>
      </c>
      <c r="B335" s="889" t="s">
        <v>1219</v>
      </c>
      <c r="C335" s="890"/>
      <c r="D335" s="891"/>
      <c r="E335" s="892"/>
      <c r="F335" s="891"/>
    </row>
    <row r="336" spans="1:6" ht="16.5">
      <c r="A336" s="887"/>
      <c r="B336" s="860"/>
      <c r="C336" s="861"/>
      <c r="D336" s="862"/>
      <c r="E336" s="863"/>
      <c r="F336" s="862"/>
    </row>
    <row r="337" spans="1:6">
      <c r="A337" s="895" t="s">
        <v>1102</v>
      </c>
      <c r="B337" s="895" t="s">
        <v>1103</v>
      </c>
      <c r="C337" s="896" t="s">
        <v>1104</v>
      </c>
      <c r="D337" s="897" t="s">
        <v>1105</v>
      </c>
      <c r="E337" s="898" t="s">
        <v>1106</v>
      </c>
      <c r="F337" s="897" t="s">
        <v>1107</v>
      </c>
    </row>
    <row r="338" spans="1:6" ht="13.5">
      <c r="A338" s="899"/>
      <c r="B338" s="900"/>
      <c r="C338" s="901"/>
      <c r="D338" s="902"/>
      <c r="E338" s="903"/>
      <c r="F338" s="904"/>
    </row>
    <row r="339" spans="1:6" ht="148.5">
      <c r="A339" s="1872" t="s">
        <v>1220</v>
      </c>
      <c r="B339" s="954" t="s">
        <v>1221</v>
      </c>
      <c r="C339" s="959" t="s">
        <v>1171</v>
      </c>
      <c r="D339" s="862">
        <v>5</v>
      </c>
      <c r="E339" s="1726"/>
      <c r="F339" s="862">
        <f>D339*E339</f>
        <v>0</v>
      </c>
    </row>
    <row r="340" spans="1:6" ht="13.5">
      <c r="A340" s="1872"/>
      <c r="B340" s="900"/>
      <c r="C340" s="901"/>
      <c r="D340" s="902"/>
      <c r="E340" s="903"/>
      <c r="F340" s="904"/>
    </row>
    <row r="341" spans="1:6" ht="16.5">
      <c r="A341" s="905" t="s">
        <v>1091</v>
      </c>
      <c r="B341" s="906" t="s">
        <v>1222</v>
      </c>
      <c r="C341" s="907"/>
      <c r="D341" s="908"/>
      <c r="E341" s="909"/>
      <c r="F341" s="910">
        <f>SUM(F338:F340)</f>
        <v>0</v>
      </c>
    </row>
    <row r="350" spans="1:6" ht="16.5">
      <c r="A350" s="888" t="s">
        <v>1223</v>
      </c>
      <c r="B350" s="889" t="s">
        <v>1224</v>
      </c>
      <c r="C350" s="890"/>
      <c r="D350" s="891"/>
      <c r="E350" s="892"/>
      <c r="F350" s="891"/>
    </row>
    <row r="351" spans="1:6" ht="16.5">
      <c r="A351" s="887"/>
      <c r="B351" s="860"/>
      <c r="C351" s="861"/>
      <c r="D351" s="862"/>
      <c r="E351" s="863"/>
      <c r="F351" s="862"/>
    </row>
    <row r="352" spans="1:6">
      <c r="A352" s="895" t="s">
        <v>1102</v>
      </c>
      <c r="B352" s="895" t="s">
        <v>1103</v>
      </c>
      <c r="C352" s="896" t="s">
        <v>1104</v>
      </c>
      <c r="D352" s="897" t="s">
        <v>1105</v>
      </c>
      <c r="E352" s="898" t="s">
        <v>1106</v>
      </c>
      <c r="F352" s="897" t="s">
        <v>1107</v>
      </c>
    </row>
    <row r="353" spans="1:6" ht="13.5">
      <c r="A353" s="899"/>
      <c r="B353" s="900"/>
      <c r="C353" s="901"/>
      <c r="D353" s="902"/>
      <c r="E353" s="923"/>
      <c r="F353" s="904"/>
    </row>
    <row r="354" spans="1:6" ht="165">
      <c r="A354" s="1872" t="s">
        <v>1225</v>
      </c>
      <c r="B354" s="954" t="s">
        <v>1226</v>
      </c>
      <c r="C354" s="861"/>
      <c r="D354" s="862"/>
      <c r="E354" s="1726"/>
      <c r="F354" s="862"/>
    </row>
    <row r="355" spans="1:6" ht="16.5">
      <c r="A355" s="1872"/>
      <c r="B355" s="943" t="s">
        <v>1227</v>
      </c>
      <c r="C355" s="861" t="s">
        <v>1132</v>
      </c>
      <c r="D355" s="862">
        <v>8.5</v>
      </c>
      <c r="E355" s="1726"/>
      <c r="F355" s="862">
        <f>D355*E355</f>
        <v>0</v>
      </c>
    </row>
    <row r="356" spans="1:6" ht="16.5">
      <c r="A356" s="1872"/>
      <c r="B356" s="943" t="s">
        <v>1228</v>
      </c>
      <c r="C356" s="861" t="s">
        <v>1171</v>
      </c>
      <c r="D356" s="862">
        <v>11</v>
      </c>
      <c r="E356" s="1726"/>
      <c r="F356" s="862">
        <f>D356*E356</f>
        <v>0</v>
      </c>
    </row>
    <row r="357" spans="1:6" ht="16.5">
      <c r="A357" s="1872"/>
      <c r="B357" s="943"/>
      <c r="C357" s="861"/>
      <c r="D357" s="862"/>
      <c r="E357" s="1726"/>
      <c r="F357" s="862"/>
    </row>
    <row r="358" spans="1:6" ht="49.5">
      <c r="A358" s="1872" t="s">
        <v>1229</v>
      </c>
      <c r="B358" s="954" t="s">
        <v>1230</v>
      </c>
      <c r="C358" s="861" t="s">
        <v>1132</v>
      </c>
      <c r="D358" s="862">
        <v>13</v>
      </c>
      <c r="E358" s="1726"/>
      <c r="F358" s="862">
        <f>D358*E358</f>
        <v>0</v>
      </c>
    </row>
    <row r="359" spans="1:6" ht="16.5">
      <c r="A359" s="1872"/>
      <c r="B359" s="943"/>
      <c r="C359" s="861"/>
      <c r="D359" s="862"/>
      <c r="E359" s="1726"/>
      <c r="F359" s="862"/>
    </row>
    <row r="360" spans="1:6" ht="16.5">
      <c r="A360" s="905" t="s">
        <v>1093</v>
      </c>
      <c r="B360" s="906" t="s">
        <v>1231</v>
      </c>
      <c r="C360" s="907"/>
      <c r="D360" s="908"/>
      <c r="E360" s="909"/>
      <c r="F360" s="910">
        <f>SUM(F354:F359)</f>
        <v>0</v>
      </c>
    </row>
    <row r="363" spans="1:6" ht="16.5">
      <c r="A363" s="888" t="s">
        <v>1232</v>
      </c>
      <c r="B363" s="889" t="s">
        <v>1233</v>
      </c>
      <c r="C363" s="890"/>
      <c r="D363" s="891"/>
      <c r="E363" s="892"/>
      <c r="F363" s="891"/>
    </row>
    <row r="364" spans="1:6" ht="16.5">
      <c r="A364" s="887"/>
      <c r="B364" s="860"/>
      <c r="C364" s="861"/>
      <c r="D364" s="862"/>
      <c r="E364" s="863"/>
      <c r="F364" s="862"/>
    </row>
    <row r="365" spans="1:6">
      <c r="A365" s="895" t="s">
        <v>1102</v>
      </c>
      <c r="B365" s="895" t="s">
        <v>1103</v>
      </c>
      <c r="C365" s="896" t="s">
        <v>1104</v>
      </c>
      <c r="D365" s="897" t="s">
        <v>1105</v>
      </c>
      <c r="E365" s="898" t="s">
        <v>1106</v>
      </c>
      <c r="F365" s="897" t="s">
        <v>1107</v>
      </c>
    </row>
    <row r="366" spans="1:6" ht="13.5">
      <c r="A366" s="899"/>
      <c r="B366" s="900"/>
      <c r="C366" s="901"/>
      <c r="D366" s="902"/>
      <c r="E366" s="903"/>
      <c r="F366" s="904"/>
    </row>
    <row r="367" spans="1:6" ht="214.5">
      <c r="A367" s="1872" t="s">
        <v>1234</v>
      </c>
      <c r="B367" s="954" t="s">
        <v>1235</v>
      </c>
      <c r="C367" s="913"/>
      <c r="D367" s="956"/>
      <c r="E367" s="1736"/>
      <c r="F367" s="956"/>
    </row>
    <row r="368" spans="1:6" ht="16.5">
      <c r="A368" s="1872"/>
      <c r="B368" s="943" t="s">
        <v>1236</v>
      </c>
      <c r="C368" s="861" t="s">
        <v>1132</v>
      </c>
      <c r="D368" s="862">
        <v>20</v>
      </c>
      <c r="E368" s="1726"/>
      <c r="F368" s="862">
        <f>D368*E368</f>
        <v>0</v>
      </c>
    </row>
    <row r="369" spans="1:6" ht="16.5">
      <c r="A369" s="1872"/>
      <c r="B369" s="943" t="s">
        <v>1237</v>
      </c>
      <c r="C369" s="861" t="s">
        <v>1132</v>
      </c>
      <c r="D369" s="862">
        <v>9</v>
      </c>
      <c r="E369" s="1726"/>
      <c r="F369" s="862">
        <f>D369*E369</f>
        <v>0</v>
      </c>
    </row>
    <row r="370" spans="1:6" ht="16.5">
      <c r="A370" s="1872"/>
      <c r="B370" s="943"/>
      <c r="C370" s="861"/>
      <c r="D370" s="862"/>
      <c r="E370" s="1732"/>
      <c r="F370" s="862"/>
    </row>
    <row r="371" spans="1:6" ht="16.5">
      <c r="A371" s="905" t="s">
        <v>1238</v>
      </c>
      <c r="B371" s="1879" t="s">
        <v>1239</v>
      </c>
      <c r="C371" s="1879"/>
      <c r="D371" s="908"/>
      <c r="E371" s="909"/>
      <c r="F371" s="910">
        <f>SUM(F368:F370)</f>
        <v>0</v>
      </c>
    </row>
    <row r="372" spans="1:6" ht="16.5">
      <c r="A372" s="911"/>
      <c r="B372" s="912"/>
      <c r="C372" s="912"/>
      <c r="D372" s="914"/>
      <c r="E372" s="915"/>
      <c r="F372" s="914"/>
    </row>
    <row r="374" spans="1:6" ht="18">
      <c r="A374" s="951" t="s">
        <v>1240</v>
      </c>
      <c r="B374" s="952" t="s">
        <v>1097</v>
      </c>
      <c r="C374" s="953"/>
      <c r="D374" s="825"/>
      <c r="E374" s="824"/>
      <c r="F374" s="825"/>
    </row>
    <row r="376" spans="1:6">
      <c r="A376" s="960" t="s">
        <v>167</v>
      </c>
      <c r="B376" s="961" t="s">
        <v>1241</v>
      </c>
      <c r="C376" s="962"/>
      <c r="D376" s="963"/>
      <c r="E376" s="964"/>
      <c r="F376" s="964"/>
    </row>
    <row r="377" spans="1:6">
      <c r="A377" s="965"/>
      <c r="B377" s="966"/>
      <c r="C377" s="967"/>
      <c r="D377" s="968"/>
      <c r="E377" s="969"/>
      <c r="F377" s="969"/>
    </row>
    <row r="378" spans="1:6" ht="102">
      <c r="A378" s="970" t="s">
        <v>171</v>
      </c>
      <c r="B378" s="971" t="s">
        <v>1242</v>
      </c>
      <c r="C378" s="967"/>
      <c r="D378" s="968"/>
      <c r="E378" s="1737"/>
      <c r="F378" s="969"/>
    </row>
    <row r="379" spans="1:6" ht="33">
      <c r="A379" s="970"/>
      <c r="B379" s="972" t="s">
        <v>1243</v>
      </c>
      <c r="C379" s="967"/>
      <c r="D379" s="968"/>
      <c r="E379" s="1737"/>
      <c r="F379" s="969"/>
    </row>
    <row r="380" spans="1:6">
      <c r="A380" s="970"/>
      <c r="B380" s="972" t="s">
        <v>1244</v>
      </c>
      <c r="C380" s="967"/>
      <c r="D380" s="968"/>
      <c r="E380" s="1737"/>
      <c r="F380" s="969"/>
    </row>
    <row r="381" spans="1:6" ht="25.5">
      <c r="A381" s="970"/>
      <c r="B381" s="972" t="s">
        <v>1245</v>
      </c>
      <c r="C381" s="967"/>
      <c r="D381" s="968"/>
      <c r="E381" s="1737"/>
      <c r="F381" s="969"/>
    </row>
    <row r="382" spans="1:6">
      <c r="A382" s="970"/>
      <c r="B382" s="972" t="s">
        <v>1246</v>
      </c>
      <c r="C382" s="967"/>
      <c r="D382" s="968"/>
      <c r="E382" s="1737"/>
      <c r="F382" s="969"/>
    </row>
    <row r="383" spans="1:6" ht="25.5">
      <c r="A383" s="970"/>
      <c r="B383" s="972" t="s">
        <v>1247</v>
      </c>
      <c r="C383" s="967"/>
      <c r="D383" s="968"/>
      <c r="E383" s="1737"/>
      <c r="F383" s="969"/>
    </row>
    <row r="384" spans="1:6" ht="33">
      <c r="A384" s="970"/>
      <c r="B384" s="972" t="s">
        <v>1248</v>
      </c>
      <c r="C384" s="967"/>
      <c r="D384" s="968"/>
      <c r="E384" s="1737"/>
      <c r="F384" s="969"/>
    </row>
    <row r="385" spans="1:6" ht="25.5">
      <c r="A385" s="970"/>
      <c r="B385" s="972" t="s">
        <v>1249</v>
      </c>
      <c r="C385" s="967"/>
      <c r="D385" s="968"/>
      <c r="E385" s="1737"/>
      <c r="F385" s="969"/>
    </row>
    <row r="386" spans="1:6">
      <c r="A386" s="970"/>
      <c r="B386" s="972" t="s">
        <v>1250</v>
      </c>
      <c r="C386" s="967"/>
      <c r="D386" s="968"/>
      <c r="E386" s="1737"/>
      <c r="F386" s="969"/>
    </row>
    <row r="387" spans="1:6" ht="25.5">
      <c r="A387" s="970"/>
      <c r="B387" s="972" t="s">
        <v>1251</v>
      </c>
      <c r="C387" s="967"/>
      <c r="D387" s="968"/>
      <c r="E387" s="1737"/>
      <c r="F387" s="969"/>
    </row>
    <row r="388" spans="1:6">
      <c r="A388" s="970"/>
      <c r="B388" s="972" t="s">
        <v>1252</v>
      </c>
      <c r="C388" s="967"/>
      <c r="D388" s="968"/>
      <c r="E388" s="1737"/>
      <c r="F388" s="969"/>
    </row>
    <row r="389" spans="1:6">
      <c r="A389" s="970"/>
      <c r="B389" s="972" t="s">
        <v>1253</v>
      </c>
      <c r="C389" s="967"/>
      <c r="D389" s="968"/>
      <c r="E389" s="1737"/>
      <c r="F389" s="969"/>
    </row>
    <row r="390" spans="1:6" ht="25.5">
      <c r="A390" s="970"/>
      <c r="B390" s="972" t="s">
        <v>1254</v>
      </c>
      <c r="C390" s="967"/>
      <c r="D390" s="968"/>
      <c r="E390" s="1737"/>
      <c r="F390" s="969"/>
    </row>
    <row r="391" spans="1:6">
      <c r="A391" s="970"/>
      <c r="B391" s="972" t="s">
        <v>1255</v>
      </c>
      <c r="C391" s="967"/>
      <c r="D391" s="968"/>
      <c r="E391" s="1737"/>
      <c r="F391" s="969"/>
    </row>
    <row r="392" spans="1:6" ht="25.5">
      <c r="A392" s="970"/>
      <c r="B392" s="972" t="s">
        <v>1256</v>
      </c>
      <c r="C392" s="967"/>
      <c r="D392" s="968"/>
      <c r="E392" s="1737"/>
      <c r="F392" s="969"/>
    </row>
    <row r="393" spans="1:6" ht="25.5">
      <c r="A393" s="970"/>
      <c r="B393" s="972" t="s">
        <v>1257</v>
      </c>
      <c r="C393" s="967"/>
      <c r="D393" s="968"/>
      <c r="E393" s="1737"/>
      <c r="F393" s="969"/>
    </row>
    <row r="394" spans="1:6" ht="25.5">
      <c r="A394" s="970"/>
      <c r="B394" s="971" t="s">
        <v>1258</v>
      </c>
      <c r="C394" s="967"/>
      <c r="D394" s="968"/>
      <c r="E394" s="1737"/>
      <c r="F394" s="969"/>
    </row>
    <row r="395" spans="1:6" ht="25.5">
      <c r="A395" s="970"/>
      <c r="B395" s="971" t="s">
        <v>1259</v>
      </c>
      <c r="C395" s="967"/>
      <c r="D395" s="968"/>
      <c r="E395" s="1737"/>
      <c r="F395" s="969"/>
    </row>
    <row r="396" spans="1:6" ht="25.5">
      <c r="A396" s="970"/>
      <c r="B396" s="972" t="s">
        <v>1260</v>
      </c>
      <c r="C396" s="967"/>
      <c r="D396" s="968"/>
      <c r="E396" s="1737"/>
      <c r="F396" s="969"/>
    </row>
    <row r="397" spans="1:6" ht="25.5">
      <c r="A397" s="970"/>
      <c r="B397" s="972" t="s">
        <v>1261</v>
      </c>
      <c r="C397" s="973" t="s">
        <v>835</v>
      </c>
      <c r="D397" s="974">
        <v>1</v>
      </c>
      <c r="E397" s="1737"/>
      <c r="F397" s="969">
        <f>D397*E397</f>
        <v>0</v>
      </c>
    </row>
    <row r="398" spans="1:6">
      <c r="A398" s="970"/>
      <c r="B398" s="971"/>
      <c r="C398" s="967"/>
      <c r="D398" s="968"/>
      <c r="E398" s="1737"/>
      <c r="F398" s="969"/>
    </row>
    <row r="399" spans="1:6" ht="89.25">
      <c r="A399" s="970" t="s">
        <v>215</v>
      </c>
      <c r="B399" s="971" t="s">
        <v>1262</v>
      </c>
      <c r="C399" s="967"/>
      <c r="D399" s="968"/>
      <c r="E399" s="1737"/>
      <c r="F399" s="969"/>
    </row>
    <row r="400" spans="1:6" ht="18.75">
      <c r="A400" s="970"/>
      <c r="B400" s="972" t="s">
        <v>1263</v>
      </c>
      <c r="C400" s="967"/>
      <c r="D400" s="968"/>
      <c r="E400" s="1737"/>
      <c r="F400" s="969"/>
    </row>
    <row r="401" spans="1:6" ht="18.75">
      <c r="A401" s="970"/>
      <c r="B401" s="972" t="s">
        <v>1264</v>
      </c>
      <c r="C401" s="967"/>
      <c r="D401" s="968"/>
      <c r="E401" s="1737"/>
      <c r="F401" s="969"/>
    </row>
    <row r="402" spans="1:6">
      <c r="A402" s="970"/>
      <c r="B402" s="971" t="s">
        <v>1265</v>
      </c>
      <c r="C402" s="967"/>
      <c r="D402" s="968"/>
      <c r="E402" s="1737"/>
      <c r="F402" s="969"/>
    </row>
    <row r="403" spans="1:6" ht="25.5">
      <c r="A403" s="970"/>
      <c r="B403" s="972" t="s">
        <v>1266</v>
      </c>
      <c r="C403" s="967"/>
      <c r="D403" s="968"/>
      <c r="E403" s="1737"/>
      <c r="F403" s="969"/>
    </row>
    <row r="404" spans="1:6" ht="25.5">
      <c r="A404" s="970"/>
      <c r="B404" s="972" t="s">
        <v>1267</v>
      </c>
      <c r="C404" s="967"/>
      <c r="D404" s="968"/>
      <c r="E404" s="1737"/>
      <c r="F404" s="969"/>
    </row>
    <row r="405" spans="1:6" ht="25.5">
      <c r="A405" s="970"/>
      <c r="B405" s="972" t="s">
        <v>1268</v>
      </c>
      <c r="C405" s="967"/>
      <c r="D405" s="968"/>
      <c r="E405" s="1737"/>
      <c r="F405" s="969"/>
    </row>
    <row r="406" spans="1:6" ht="25.5">
      <c r="A406" s="970"/>
      <c r="B406" s="972" t="s">
        <v>1269</v>
      </c>
      <c r="C406" s="967"/>
      <c r="D406" s="968"/>
      <c r="E406" s="1737"/>
      <c r="F406" s="969"/>
    </row>
    <row r="407" spans="1:6" ht="25.5">
      <c r="A407" s="970"/>
      <c r="B407" s="972" t="s">
        <v>1270</v>
      </c>
      <c r="C407" s="967"/>
      <c r="D407" s="968"/>
      <c r="E407" s="1737"/>
      <c r="F407" s="969"/>
    </row>
    <row r="408" spans="1:6" ht="25.5">
      <c r="A408" s="970"/>
      <c r="B408" s="972" t="s">
        <v>1271</v>
      </c>
      <c r="C408" s="967"/>
      <c r="D408" s="968"/>
      <c r="E408" s="1737"/>
      <c r="F408" s="969"/>
    </row>
    <row r="409" spans="1:6">
      <c r="A409" s="970"/>
      <c r="B409" s="972" t="s">
        <v>1272</v>
      </c>
      <c r="C409" s="967"/>
      <c r="D409" s="968"/>
      <c r="E409" s="1737"/>
      <c r="F409" s="969"/>
    </row>
    <row r="410" spans="1:6">
      <c r="A410" s="970"/>
      <c r="B410" s="971" t="s">
        <v>1273</v>
      </c>
      <c r="C410" s="967"/>
      <c r="D410" s="968"/>
      <c r="E410" s="1737"/>
      <c r="F410" s="969"/>
    </row>
    <row r="411" spans="1:6">
      <c r="A411" s="970"/>
      <c r="B411" s="972" t="s">
        <v>1274</v>
      </c>
      <c r="C411" s="967"/>
      <c r="D411" s="968"/>
      <c r="E411" s="1737"/>
      <c r="F411" s="969"/>
    </row>
    <row r="412" spans="1:6" ht="25.5">
      <c r="A412" s="970"/>
      <c r="B412" s="972" t="s">
        <v>1275</v>
      </c>
      <c r="C412" s="967"/>
      <c r="D412" s="968"/>
      <c r="E412" s="1737"/>
      <c r="F412" s="969"/>
    </row>
    <row r="413" spans="1:6" ht="25.5">
      <c r="A413" s="970"/>
      <c r="B413" s="972" t="s">
        <v>1260</v>
      </c>
      <c r="C413" s="967"/>
      <c r="D413" s="968"/>
      <c r="E413" s="1737"/>
      <c r="F413" s="969"/>
    </row>
    <row r="414" spans="1:6">
      <c r="A414" s="970"/>
      <c r="B414" s="972" t="s">
        <v>1276</v>
      </c>
      <c r="C414" s="973" t="s">
        <v>835</v>
      </c>
      <c r="D414" s="974">
        <v>1</v>
      </c>
      <c r="E414" s="1737"/>
      <c r="F414" s="969">
        <f>D414*E414</f>
        <v>0</v>
      </c>
    </row>
    <row r="415" spans="1:6">
      <c r="A415" s="970"/>
      <c r="B415" s="971"/>
      <c r="C415" s="967"/>
      <c r="D415" s="968"/>
      <c r="E415" s="1737"/>
      <c r="F415" s="969"/>
    </row>
    <row r="416" spans="1:6" ht="102">
      <c r="A416" s="975" t="s">
        <v>537</v>
      </c>
      <c r="B416" s="971" t="s">
        <v>1277</v>
      </c>
      <c r="C416" s="976"/>
      <c r="D416" s="974"/>
      <c r="E416" s="1738"/>
      <c r="F416" s="977"/>
    </row>
    <row r="417" spans="1:6">
      <c r="A417" s="975"/>
      <c r="B417" s="978" t="s">
        <v>1278</v>
      </c>
      <c r="C417" s="979" t="s">
        <v>262</v>
      </c>
      <c r="D417" s="974">
        <v>15</v>
      </c>
      <c r="E417" s="1739"/>
      <c r="F417" s="977">
        <f>D417*E417</f>
        <v>0</v>
      </c>
    </row>
    <row r="418" spans="1:6">
      <c r="A418" s="975"/>
      <c r="B418" s="978" t="s">
        <v>1279</v>
      </c>
      <c r="C418" s="979" t="s">
        <v>262</v>
      </c>
      <c r="D418" s="974">
        <v>15</v>
      </c>
      <c r="E418" s="1739"/>
      <c r="F418" s="977">
        <f>D418*E418</f>
        <v>0</v>
      </c>
    </row>
    <row r="419" spans="1:6">
      <c r="A419" s="975"/>
      <c r="B419" s="981"/>
      <c r="C419" s="973"/>
      <c r="D419" s="974"/>
      <c r="E419" s="1739"/>
      <c r="F419" s="977"/>
    </row>
    <row r="420" spans="1:6" ht="63.75">
      <c r="A420" s="975" t="s">
        <v>539</v>
      </c>
      <c r="B420" s="981" t="s">
        <v>1280</v>
      </c>
      <c r="C420" s="982"/>
      <c r="D420" s="974"/>
      <c r="E420" s="1739"/>
      <c r="F420" s="977"/>
    </row>
    <row r="421" spans="1:6">
      <c r="A421" s="975"/>
      <c r="B421" s="981" t="s">
        <v>1281</v>
      </c>
      <c r="C421" s="982" t="s">
        <v>1282</v>
      </c>
      <c r="D421" s="974">
        <v>10</v>
      </c>
      <c r="E421" s="1739"/>
      <c r="F421" s="977">
        <f>D421*E421</f>
        <v>0</v>
      </c>
    </row>
    <row r="422" spans="1:6">
      <c r="A422" s="983"/>
      <c r="B422" s="981"/>
      <c r="C422" s="982"/>
      <c r="D422" s="974"/>
      <c r="E422" s="1739"/>
      <c r="F422" s="977"/>
    </row>
    <row r="423" spans="1:6" ht="51">
      <c r="A423" s="975" t="s">
        <v>541</v>
      </c>
      <c r="B423" s="984" t="s">
        <v>1283</v>
      </c>
      <c r="C423" s="973" t="s">
        <v>835</v>
      </c>
      <c r="D423" s="974">
        <v>1</v>
      </c>
      <c r="E423" s="1739"/>
      <c r="F423" s="977">
        <f>D423*E423</f>
        <v>0</v>
      </c>
    </row>
    <row r="424" spans="1:6">
      <c r="A424" s="975"/>
      <c r="B424" s="985"/>
      <c r="C424" s="982"/>
      <c r="D424" s="974"/>
      <c r="E424" s="1739"/>
      <c r="F424" s="977"/>
    </row>
    <row r="425" spans="1:6">
      <c r="A425" s="975" t="s">
        <v>543</v>
      </c>
      <c r="B425" s="986" t="s">
        <v>1284</v>
      </c>
      <c r="C425" s="982"/>
      <c r="D425" s="974"/>
      <c r="E425" s="1739"/>
      <c r="F425" s="977"/>
    </row>
    <row r="426" spans="1:6">
      <c r="A426" s="975"/>
      <c r="B426" s="986" t="s">
        <v>1285</v>
      </c>
      <c r="C426" s="982" t="s">
        <v>262</v>
      </c>
      <c r="D426" s="974">
        <v>20</v>
      </c>
      <c r="E426" s="1739"/>
      <c r="F426" s="977">
        <f>D426*E426</f>
        <v>0</v>
      </c>
    </row>
    <row r="427" spans="1:6">
      <c r="A427" s="975"/>
      <c r="B427" s="984"/>
      <c r="C427" s="973"/>
      <c r="D427" s="974"/>
      <c r="E427" s="1739"/>
      <c r="F427" s="977"/>
    </row>
    <row r="428" spans="1:6" ht="38.25">
      <c r="A428" s="983" t="s">
        <v>545</v>
      </c>
      <c r="B428" s="981" t="s">
        <v>1286</v>
      </c>
      <c r="C428" s="973" t="s">
        <v>835</v>
      </c>
      <c r="D428" s="974">
        <v>1</v>
      </c>
      <c r="E428" s="1739"/>
      <c r="F428" s="977">
        <f>D428*E428</f>
        <v>0</v>
      </c>
    </row>
    <row r="429" spans="1:6">
      <c r="A429" s="983"/>
      <c r="B429" s="981"/>
      <c r="C429" s="982"/>
      <c r="D429" s="974"/>
      <c r="E429" s="1739"/>
      <c r="F429" s="977"/>
    </row>
    <row r="430" spans="1:6" ht="76.5">
      <c r="A430" s="987" t="s">
        <v>552</v>
      </c>
      <c r="B430" s="988" t="s">
        <v>1287</v>
      </c>
      <c r="C430" s="989"/>
      <c r="D430" s="990"/>
      <c r="E430" s="1739"/>
      <c r="F430" s="980"/>
    </row>
    <row r="431" spans="1:6" ht="25.5">
      <c r="A431" s="970"/>
      <c r="B431" s="972" t="s">
        <v>1260</v>
      </c>
      <c r="C431" s="967"/>
      <c r="D431" s="968"/>
      <c r="E431" s="1737"/>
      <c r="F431" s="969"/>
    </row>
    <row r="432" spans="1:6">
      <c r="A432" s="970"/>
      <c r="B432" s="972" t="s">
        <v>1276</v>
      </c>
      <c r="C432" s="973" t="s">
        <v>835</v>
      </c>
      <c r="D432" s="974">
        <v>1</v>
      </c>
      <c r="E432" s="1737"/>
      <c r="F432" s="969">
        <f>D432*E432</f>
        <v>0</v>
      </c>
    </row>
    <row r="433" spans="1:6">
      <c r="A433" s="991"/>
      <c r="B433" s="992"/>
      <c r="C433" s="993"/>
      <c r="D433" s="990"/>
      <c r="E433" s="1739"/>
      <c r="F433" s="980"/>
    </row>
    <row r="434" spans="1:6" ht="76.5">
      <c r="A434" s="994" t="s">
        <v>554</v>
      </c>
      <c r="B434" s="972" t="s">
        <v>1288</v>
      </c>
      <c r="C434" s="995"/>
      <c r="D434" s="974"/>
      <c r="E434" s="1739"/>
      <c r="F434" s="977"/>
    </row>
    <row r="435" spans="1:6" ht="25.5">
      <c r="A435" s="970"/>
      <c r="B435" s="972" t="s">
        <v>1260</v>
      </c>
      <c r="C435" s="967"/>
      <c r="D435" s="968"/>
      <c r="E435" s="1737"/>
      <c r="F435" s="969"/>
    </row>
    <row r="436" spans="1:6">
      <c r="A436" s="970"/>
      <c r="B436" s="972" t="s">
        <v>1276</v>
      </c>
      <c r="C436" s="973" t="s">
        <v>835</v>
      </c>
      <c r="D436" s="974">
        <v>1</v>
      </c>
      <c r="E436" s="1737"/>
      <c r="F436" s="969">
        <f>D436*E436</f>
        <v>0</v>
      </c>
    </row>
    <row r="437" spans="1:6">
      <c r="A437" s="994"/>
      <c r="B437" s="996"/>
      <c r="C437" s="997"/>
      <c r="D437" s="974"/>
      <c r="E437" s="1739"/>
      <c r="F437" s="977"/>
    </row>
    <row r="438" spans="1:6" ht="89.25">
      <c r="A438" s="994" t="s">
        <v>556</v>
      </c>
      <c r="B438" s="998" t="s">
        <v>1289</v>
      </c>
      <c r="C438" s="995"/>
      <c r="D438" s="974"/>
      <c r="E438" s="1738"/>
      <c r="F438" s="977"/>
    </row>
    <row r="439" spans="1:6">
      <c r="A439" s="994"/>
      <c r="B439" s="985"/>
      <c r="C439" s="997" t="s">
        <v>835</v>
      </c>
      <c r="D439" s="974">
        <v>1</v>
      </c>
      <c r="E439" s="1738"/>
      <c r="F439" s="977">
        <f>D439*E439</f>
        <v>0</v>
      </c>
    </row>
    <row r="440" spans="1:6">
      <c r="A440" s="983"/>
      <c r="B440" s="981"/>
      <c r="C440" s="982"/>
      <c r="D440" s="974"/>
      <c r="E440" s="1738"/>
      <c r="F440" s="977"/>
    </row>
    <row r="441" spans="1:6" ht="38.25">
      <c r="A441" s="983" t="s">
        <v>1290</v>
      </c>
      <c r="B441" s="981" t="s">
        <v>1291</v>
      </c>
      <c r="C441" s="999" t="s">
        <v>1292</v>
      </c>
      <c r="D441" s="974">
        <v>1</v>
      </c>
      <c r="E441" s="1738"/>
      <c r="F441" s="977">
        <f>D441*E441</f>
        <v>0</v>
      </c>
    </row>
    <row r="442" spans="1:6">
      <c r="A442" s="983"/>
      <c r="B442" s="981"/>
      <c r="C442" s="999"/>
      <c r="D442" s="974"/>
      <c r="E442" s="1738"/>
      <c r="F442" s="977"/>
    </row>
    <row r="443" spans="1:6">
      <c r="A443" s="975"/>
      <c r="B443" s="981"/>
      <c r="C443" s="982"/>
      <c r="D443" s="1000"/>
      <c r="E443" s="1738"/>
      <c r="F443" s="977"/>
    </row>
    <row r="444" spans="1:6">
      <c r="A444" s="1001" t="str">
        <f>A376</f>
        <v>1.</v>
      </c>
      <c r="B444" s="1002" t="str">
        <f>B376</f>
        <v>GRIJANJE I HLAĐENJE</v>
      </c>
      <c r="C444" s="1003" t="s">
        <v>1293</v>
      </c>
      <c r="D444" s="1004"/>
      <c r="E444" s="1005"/>
      <c r="F444" s="1006">
        <f>SUM(F378:F443)</f>
        <v>0</v>
      </c>
    </row>
    <row r="445" spans="1:6">
      <c r="A445" s="1007"/>
      <c r="B445" s="1008"/>
      <c r="C445" s="1009"/>
      <c r="D445" s="1010"/>
      <c r="E445" s="1011"/>
      <c r="F445" s="1012"/>
    </row>
    <row r="446" spans="1:6">
      <c r="A446" s="1007"/>
      <c r="B446" s="1008"/>
      <c r="C446" s="1009"/>
      <c r="D446" s="1010"/>
      <c r="E446" s="1011"/>
      <c r="F446" s="1012"/>
    </row>
    <row r="447" spans="1:6">
      <c r="A447" s="1007"/>
      <c r="B447" s="1008"/>
      <c r="C447" s="1009"/>
      <c r="D447" s="1010"/>
      <c r="E447" s="1011"/>
      <c r="F447" s="1012"/>
    </row>
    <row r="448" spans="1:6">
      <c r="A448" s="1007"/>
      <c r="B448" s="1008"/>
      <c r="C448" s="1009"/>
      <c r="D448" s="1010"/>
      <c r="E448" s="1011"/>
      <c r="F448" s="1012"/>
    </row>
    <row r="449" spans="1:6">
      <c r="A449" s="1007"/>
      <c r="B449" s="1008"/>
      <c r="C449" s="1009"/>
      <c r="D449" s="1010"/>
      <c r="E449" s="1011"/>
      <c r="F449" s="1012"/>
    </row>
    <row r="450" spans="1:6">
      <c r="A450" s="1007"/>
      <c r="B450" s="1008"/>
      <c r="C450" s="1009"/>
      <c r="D450" s="1010"/>
      <c r="E450" s="1011"/>
      <c r="F450" s="1012"/>
    </row>
    <row r="451" spans="1:6">
      <c r="A451" s="1007"/>
      <c r="B451" s="1008"/>
      <c r="C451" s="1009"/>
      <c r="D451" s="1010"/>
      <c r="E451" s="1011"/>
      <c r="F451" s="1012"/>
    </row>
    <row r="452" spans="1:6">
      <c r="A452" s="1007"/>
      <c r="B452" s="1008"/>
      <c r="C452" s="1009"/>
      <c r="D452" s="1010"/>
      <c r="E452" s="1011"/>
      <c r="F452" s="1012"/>
    </row>
    <row r="453" spans="1:6">
      <c r="A453" s="1007"/>
      <c r="B453" s="1008"/>
      <c r="C453" s="1009"/>
      <c r="D453" s="1010"/>
      <c r="E453" s="1011"/>
      <c r="F453" s="1012"/>
    </row>
    <row r="454" spans="1:6">
      <c r="A454" s="1007"/>
      <c r="B454" s="1008"/>
      <c r="C454" s="1009"/>
      <c r="D454" s="1010"/>
      <c r="E454" s="1011"/>
      <c r="F454" s="1012"/>
    </row>
    <row r="455" spans="1:6">
      <c r="A455" s="1007"/>
      <c r="B455" s="1008"/>
      <c r="C455" s="1009"/>
      <c r="D455" s="1010"/>
      <c r="E455" s="1011"/>
      <c r="F455" s="1012"/>
    </row>
    <row r="456" spans="1:6">
      <c r="A456" s="1007"/>
      <c r="B456" s="1008"/>
      <c r="C456" s="1009"/>
      <c r="D456" s="1010"/>
      <c r="E456" s="1011"/>
      <c r="F456" s="1012"/>
    </row>
    <row r="457" spans="1:6">
      <c r="A457" s="1007"/>
      <c r="B457" s="1008"/>
      <c r="C457" s="1009"/>
      <c r="D457" s="1010"/>
      <c r="E457" s="1011"/>
      <c r="F457" s="1012"/>
    </row>
    <row r="458" spans="1:6">
      <c r="A458" s="1007"/>
      <c r="B458" s="1008"/>
      <c r="C458" s="1009"/>
      <c r="D458" s="1010"/>
      <c r="E458" s="1011"/>
      <c r="F458" s="1012"/>
    </row>
    <row r="459" spans="1:6">
      <c r="A459" s="1007"/>
      <c r="B459" s="1008"/>
      <c r="C459" s="1009"/>
      <c r="D459" s="1010"/>
      <c r="E459" s="1011"/>
      <c r="F459" s="1012"/>
    </row>
    <row r="460" spans="1:6">
      <c r="A460" s="1007"/>
      <c r="B460" s="1008"/>
      <c r="C460" s="1009"/>
      <c r="D460" s="1010"/>
      <c r="E460" s="1011"/>
      <c r="F460" s="1012"/>
    </row>
    <row r="461" spans="1:6">
      <c r="A461" s="1007"/>
      <c r="B461" s="1008"/>
      <c r="C461" s="1009"/>
      <c r="D461" s="1010"/>
      <c r="E461" s="1011"/>
      <c r="F461" s="1012"/>
    </row>
    <row r="462" spans="1:6">
      <c r="A462" s="1007"/>
      <c r="B462" s="1008"/>
      <c r="C462" s="1009"/>
      <c r="D462" s="1010"/>
      <c r="E462" s="1011"/>
      <c r="F462" s="1012"/>
    </row>
    <row r="463" spans="1:6">
      <c r="A463" s="1007"/>
      <c r="B463" s="1008"/>
      <c r="C463" s="1009"/>
      <c r="D463" s="1010"/>
      <c r="E463" s="1011"/>
      <c r="F463" s="1012"/>
    </row>
    <row r="464" spans="1:6">
      <c r="A464" s="1007"/>
      <c r="B464" s="1008"/>
      <c r="C464" s="1009"/>
      <c r="D464" s="1010"/>
      <c r="E464" s="1011"/>
      <c r="F464" s="1012"/>
    </row>
    <row r="465" spans="1:7">
      <c r="A465" s="1007"/>
      <c r="B465" s="1008"/>
      <c r="C465" s="1009"/>
      <c r="D465" s="1010"/>
      <c r="E465" s="1011"/>
      <c r="F465" s="1012"/>
    </row>
    <row r="466" spans="1:7">
      <c r="A466" s="1007"/>
      <c r="B466" s="1008"/>
      <c r="C466" s="1009"/>
      <c r="D466" s="1010"/>
      <c r="E466" s="1011"/>
      <c r="F466" s="1012"/>
    </row>
    <row r="467" spans="1:7">
      <c r="A467" s="1007"/>
      <c r="B467" s="1008"/>
      <c r="C467" s="1009"/>
      <c r="D467" s="1010"/>
      <c r="E467" s="1011"/>
      <c r="F467" s="1012"/>
    </row>
    <row r="468" spans="1:7">
      <c r="A468" s="1007"/>
      <c r="B468" s="1008"/>
      <c r="C468" s="1009"/>
      <c r="D468" s="1010"/>
      <c r="E468" s="1011"/>
      <c r="F468" s="1012"/>
    </row>
    <row r="469" spans="1:7">
      <c r="A469" s="1007"/>
      <c r="B469" s="1008"/>
      <c r="C469" s="1009"/>
      <c r="D469" s="1010"/>
      <c r="E469" s="1011"/>
      <c r="F469" s="1012"/>
    </row>
    <row r="470" spans="1:7">
      <c r="A470" s="1007"/>
      <c r="B470" s="1008"/>
      <c r="C470" s="1009"/>
      <c r="D470" s="1010"/>
      <c r="E470" s="1011"/>
      <c r="F470" s="1012"/>
    </row>
    <row r="471" spans="1:7">
      <c r="A471" s="1007"/>
      <c r="B471" s="1008"/>
      <c r="C471" s="1009"/>
      <c r="D471" s="1010"/>
      <c r="E471" s="1011"/>
      <c r="F471" s="1012"/>
    </row>
    <row r="472" spans="1:7">
      <c r="A472" s="1007"/>
      <c r="B472" s="1008"/>
      <c r="C472" s="1009"/>
      <c r="D472" s="1010"/>
      <c r="E472" s="1011"/>
      <c r="F472" s="1012"/>
    </row>
    <row r="473" spans="1:7">
      <c r="A473" s="1007"/>
      <c r="B473" s="1008"/>
      <c r="C473" s="1009"/>
      <c r="D473" s="1010"/>
      <c r="E473" s="1011"/>
      <c r="F473" s="1012"/>
    </row>
    <row r="474" spans="1:7">
      <c r="A474" s="1007"/>
      <c r="B474" s="1008"/>
      <c r="C474" s="1009"/>
      <c r="D474" s="1010"/>
      <c r="E474" s="1011"/>
      <c r="F474" s="1012"/>
    </row>
    <row r="475" spans="1:7">
      <c r="A475" s="1007"/>
      <c r="B475" s="1008"/>
      <c r="C475" s="1009"/>
      <c r="D475" s="1010"/>
      <c r="E475" s="1011"/>
      <c r="F475" s="1012"/>
    </row>
    <row r="476" spans="1:7">
      <c r="A476" s="975"/>
      <c r="B476" s="981"/>
      <c r="C476" s="982"/>
      <c r="D476" s="1000"/>
      <c r="E476" s="977"/>
      <c r="F476" s="977"/>
    </row>
    <row r="477" spans="1:7">
      <c r="A477" s="975"/>
      <c r="B477" s="981"/>
      <c r="C477" s="982"/>
      <c r="D477" s="1000"/>
      <c r="E477" s="977"/>
      <c r="F477" s="977"/>
    </row>
    <row r="478" spans="1:7">
      <c r="A478" s="975"/>
      <c r="B478" s="1013"/>
      <c r="C478" s="1014"/>
      <c r="D478" s="1000"/>
      <c r="E478" s="977"/>
      <c r="F478" s="977"/>
    </row>
    <row r="479" spans="1:7">
      <c r="A479" s="970"/>
      <c r="B479" s="967"/>
      <c r="C479" s="967"/>
      <c r="D479" s="968"/>
      <c r="E479" s="969"/>
      <c r="F479" s="969"/>
    </row>
    <row r="480" spans="1:7" ht="18">
      <c r="A480" s="1868" t="s">
        <v>1294</v>
      </c>
      <c r="B480" s="1868"/>
      <c r="C480" s="1868"/>
      <c r="D480" s="1868"/>
      <c r="E480" s="824"/>
      <c r="F480" s="825"/>
      <c r="G480" s="826"/>
    </row>
    <row r="481" spans="1:7" ht="18">
      <c r="A481" s="1015"/>
      <c r="B481" s="1015"/>
      <c r="C481" s="1015"/>
      <c r="D481" s="1016"/>
      <c r="E481" s="824"/>
      <c r="F481" s="825"/>
      <c r="G481" s="826"/>
    </row>
    <row r="482" spans="1:7" ht="16.5">
      <c r="A482" s="834"/>
      <c r="B482" s="916"/>
      <c r="C482" s="829"/>
      <c r="D482" s="830"/>
      <c r="E482" s="831"/>
      <c r="F482" s="832"/>
      <c r="G482" s="838"/>
    </row>
    <row r="483" spans="1:7" ht="16.5">
      <c r="A483" s="834"/>
      <c r="B483" s="840" t="s">
        <v>1066</v>
      </c>
      <c r="C483" s="839" t="s">
        <v>1058</v>
      </c>
      <c r="D483" s="832"/>
      <c r="E483" s="831"/>
      <c r="F483" s="836"/>
    </row>
    <row r="484" spans="1:7" ht="16.5">
      <c r="A484" s="834"/>
      <c r="B484" s="840"/>
      <c r="C484" s="839"/>
      <c r="D484" s="832"/>
      <c r="E484" s="831"/>
      <c r="F484" s="836"/>
    </row>
    <row r="485" spans="1:7" ht="16.5">
      <c r="A485" s="834"/>
      <c r="B485" s="829" t="s">
        <v>1067</v>
      </c>
      <c r="C485" s="835" t="s">
        <v>1068</v>
      </c>
      <c r="D485" s="832"/>
      <c r="E485" s="831">
        <f>F95</f>
        <v>0</v>
      </c>
      <c r="F485" s="836" t="s">
        <v>192</v>
      </c>
    </row>
    <row r="486" spans="1:7" ht="16.5">
      <c r="A486" s="834"/>
      <c r="B486" s="829" t="s">
        <v>1069</v>
      </c>
      <c r="C486" s="835" t="s">
        <v>1295</v>
      </c>
      <c r="D486" s="832"/>
      <c r="E486" s="831">
        <f>F143</f>
        <v>0</v>
      </c>
      <c r="F486" s="836" t="s">
        <v>192</v>
      </c>
    </row>
    <row r="487" spans="1:7" ht="16.5">
      <c r="A487" s="834"/>
      <c r="B487" s="829" t="s">
        <v>1071</v>
      </c>
      <c r="C487" s="835" t="s">
        <v>1072</v>
      </c>
      <c r="D487" s="832"/>
      <c r="E487" s="831">
        <f>F154</f>
        <v>0</v>
      </c>
      <c r="F487" s="836" t="s">
        <v>192</v>
      </c>
    </row>
    <row r="488" spans="1:7" ht="16.5">
      <c r="A488" s="834"/>
      <c r="B488" s="829" t="s">
        <v>1073</v>
      </c>
      <c r="C488" s="835" t="s">
        <v>1074</v>
      </c>
      <c r="D488" s="832"/>
      <c r="E488" s="831">
        <f>F180</f>
        <v>0</v>
      </c>
      <c r="F488" s="836" t="s">
        <v>192</v>
      </c>
    </row>
    <row r="489" spans="1:7" ht="16.5">
      <c r="A489" s="834"/>
      <c r="B489" s="829" t="s">
        <v>1075</v>
      </c>
      <c r="C489" s="835" t="s">
        <v>1076</v>
      </c>
      <c r="D489" s="832"/>
      <c r="E489" s="831">
        <f>F215</f>
        <v>0</v>
      </c>
      <c r="F489" s="836" t="s">
        <v>192</v>
      </c>
    </row>
    <row r="490" spans="1:7" ht="16.5">
      <c r="A490" s="834"/>
      <c r="B490" s="829" t="s">
        <v>1077</v>
      </c>
      <c r="C490" s="835" t="s">
        <v>1078</v>
      </c>
      <c r="D490" s="832"/>
      <c r="E490" s="831">
        <f>F225</f>
        <v>0</v>
      </c>
      <c r="F490" s="836" t="s">
        <v>192</v>
      </c>
    </row>
    <row r="491" spans="1:7" ht="16.5">
      <c r="A491" s="834"/>
      <c r="B491" s="829"/>
      <c r="C491" s="835"/>
      <c r="D491" s="832"/>
      <c r="E491" s="831"/>
      <c r="F491" s="836"/>
    </row>
    <row r="492" spans="1:7" ht="16.5">
      <c r="A492" s="834"/>
      <c r="B492" s="839" t="s">
        <v>1079</v>
      </c>
      <c r="C492" s="841" t="s">
        <v>1080</v>
      </c>
      <c r="D492" s="832"/>
      <c r="E492" s="831"/>
      <c r="F492" s="832"/>
    </row>
    <row r="493" spans="1:7" ht="16.5">
      <c r="A493" s="834"/>
      <c r="B493" s="839"/>
      <c r="C493" s="841"/>
      <c r="D493" s="832"/>
      <c r="E493" s="831"/>
      <c r="F493" s="832"/>
    </row>
    <row r="494" spans="1:7" ht="16.5">
      <c r="A494" s="834"/>
      <c r="B494" s="829" t="s">
        <v>1081</v>
      </c>
      <c r="C494" s="835" t="s">
        <v>1082</v>
      </c>
      <c r="D494" s="832"/>
      <c r="E494" s="831">
        <f>F242</f>
        <v>0</v>
      </c>
      <c r="F494" s="836" t="s">
        <v>192</v>
      </c>
    </row>
    <row r="495" spans="1:7" ht="16.5">
      <c r="A495" s="834"/>
      <c r="B495" s="829" t="s">
        <v>1083</v>
      </c>
      <c r="C495" s="835" t="s">
        <v>1084</v>
      </c>
      <c r="D495" s="832"/>
      <c r="E495" s="831">
        <f>F275</f>
        <v>0</v>
      </c>
      <c r="F495" s="836" t="s">
        <v>192</v>
      </c>
    </row>
    <row r="496" spans="1:7" ht="16.5">
      <c r="A496" s="834"/>
      <c r="B496" s="829" t="s">
        <v>1085</v>
      </c>
      <c r="C496" s="835" t="s">
        <v>1086</v>
      </c>
      <c r="D496" s="832"/>
      <c r="E496" s="831">
        <f>F285</f>
        <v>0</v>
      </c>
      <c r="F496" s="836" t="s">
        <v>192</v>
      </c>
    </row>
    <row r="497" spans="1:6" ht="16.5">
      <c r="A497" s="834"/>
      <c r="B497" s="829" t="s">
        <v>1087</v>
      </c>
      <c r="C497" s="835" t="s">
        <v>1088</v>
      </c>
      <c r="D497" s="832"/>
      <c r="E497" s="831">
        <f>F310</f>
        <v>0</v>
      </c>
      <c r="F497" s="836" t="s">
        <v>192</v>
      </c>
    </row>
    <row r="498" spans="1:6" ht="16.5">
      <c r="A498" s="834"/>
      <c r="B498" s="829" t="s">
        <v>1089</v>
      </c>
      <c r="C498" s="835" t="s">
        <v>1090</v>
      </c>
      <c r="D498" s="832"/>
      <c r="E498" s="831">
        <f>F332</f>
        <v>0</v>
      </c>
      <c r="F498" s="836" t="s">
        <v>192</v>
      </c>
    </row>
    <row r="499" spans="1:6" ht="16.5">
      <c r="A499" s="834"/>
      <c r="B499" s="829" t="s">
        <v>1091</v>
      </c>
      <c r="C499" s="835" t="s">
        <v>1092</v>
      </c>
      <c r="D499" s="832"/>
      <c r="E499" s="831">
        <f>F341</f>
        <v>0</v>
      </c>
      <c r="F499" s="836" t="s">
        <v>192</v>
      </c>
    </row>
    <row r="500" spans="1:6" ht="16.5">
      <c r="A500" s="834"/>
      <c r="B500" s="829" t="s">
        <v>1093</v>
      </c>
      <c r="C500" s="835" t="s">
        <v>1094</v>
      </c>
      <c r="D500" s="832"/>
      <c r="E500" s="831">
        <f>F360</f>
        <v>0</v>
      </c>
      <c r="F500" s="836" t="s">
        <v>192</v>
      </c>
    </row>
    <row r="501" spans="1:6" ht="16.5" customHeight="1">
      <c r="A501" s="834"/>
      <c r="B501" s="829" t="s">
        <v>1238</v>
      </c>
      <c r="C501" s="1880" t="s">
        <v>1095</v>
      </c>
      <c r="D501" s="1880"/>
      <c r="E501" s="831">
        <f>F371</f>
        <v>0</v>
      </c>
      <c r="F501" s="836" t="s">
        <v>192</v>
      </c>
    </row>
    <row r="502" spans="1:6" ht="16.5">
      <c r="A502" s="834"/>
      <c r="B502" s="829"/>
      <c r="C502" s="1880"/>
      <c r="D502" s="1880"/>
      <c r="E502" s="831"/>
      <c r="F502" s="836"/>
    </row>
    <row r="503" spans="1:6" ht="16.5">
      <c r="A503" s="834"/>
      <c r="B503" s="829"/>
      <c r="C503" s="1017"/>
      <c r="D503" s="832"/>
      <c r="E503" s="831"/>
      <c r="F503" s="836"/>
    </row>
    <row r="504" spans="1:6" ht="16.5">
      <c r="A504" s="834"/>
      <c r="B504" s="839" t="s">
        <v>1096</v>
      </c>
      <c r="C504" s="841" t="s">
        <v>1097</v>
      </c>
      <c r="D504" s="832"/>
      <c r="E504" s="831"/>
      <c r="F504" s="836"/>
    </row>
    <row r="505" spans="1:6" ht="16.5">
      <c r="A505" s="834"/>
      <c r="B505" s="839"/>
      <c r="C505" s="841"/>
      <c r="D505" s="832"/>
      <c r="E505" s="831">
        <f>F444</f>
        <v>0</v>
      </c>
      <c r="F505" s="836" t="s">
        <v>192</v>
      </c>
    </row>
    <row r="506" spans="1:6" ht="16.5">
      <c r="A506" s="834"/>
      <c r="B506" s="829"/>
      <c r="C506" s="1017"/>
      <c r="D506" s="832"/>
      <c r="E506" s="831"/>
      <c r="F506" s="836"/>
    </row>
    <row r="507" spans="1:6" ht="16.5">
      <c r="A507" s="844"/>
      <c r="B507" s="1018" t="s">
        <v>1296</v>
      </c>
      <c r="C507" s="1018"/>
      <c r="D507" s="1019"/>
      <c r="E507" s="1020">
        <f>SUM(E483:E505)</f>
        <v>0</v>
      </c>
      <c r="F507" s="1021" t="s">
        <v>192</v>
      </c>
    </row>
    <row r="530" spans="1:6" ht="20.25">
      <c r="A530" s="1870" t="s">
        <v>1297</v>
      </c>
      <c r="B530" s="1870"/>
      <c r="C530" s="1870"/>
      <c r="D530" s="1870"/>
      <c r="E530" s="1870"/>
    </row>
    <row r="532" spans="1:6" ht="33">
      <c r="A532" s="888" t="s">
        <v>483</v>
      </c>
      <c r="B532" s="889" t="s">
        <v>1298</v>
      </c>
      <c r="C532" s="890"/>
      <c r="D532" s="891"/>
      <c r="E532" s="892"/>
      <c r="F532" s="891"/>
    </row>
    <row r="533" spans="1:6" ht="16.5">
      <c r="A533" s="827"/>
      <c r="B533" s="828"/>
      <c r="C533" s="894"/>
      <c r="D533" s="832"/>
      <c r="E533" s="831"/>
      <c r="F533" s="832"/>
    </row>
    <row r="534" spans="1:6" ht="16.5">
      <c r="A534" s="859" t="s">
        <v>1117</v>
      </c>
      <c r="B534" s="1022"/>
      <c r="C534" s="931"/>
      <c r="D534" s="932"/>
      <c r="E534" s="933"/>
      <c r="F534" s="932"/>
    </row>
    <row r="535" spans="1:6" ht="16.5">
      <c r="A535" s="859"/>
      <c r="B535" s="1022"/>
      <c r="C535" s="931"/>
      <c r="D535" s="932"/>
      <c r="E535" s="933"/>
      <c r="F535" s="932"/>
    </row>
    <row r="536" spans="1:6" ht="279" customHeight="1">
      <c r="A536" s="1881" t="s">
        <v>1299</v>
      </c>
      <c r="B536" s="1881"/>
      <c r="C536" s="1881"/>
      <c r="D536" s="1881"/>
      <c r="E536" s="1881"/>
      <c r="F536" s="1023"/>
    </row>
    <row r="537" spans="1:6" ht="16.5">
      <c r="A537" s="893"/>
      <c r="B537" s="828"/>
      <c r="C537" s="894"/>
      <c r="D537" s="832"/>
      <c r="E537" s="831"/>
      <c r="F537" s="832"/>
    </row>
    <row r="538" spans="1:6">
      <c r="A538" s="895" t="s">
        <v>1102</v>
      </c>
      <c r="B538" s="895" t="s">
        <v>1103</v>
      </c>
      <c r="C538" s="896" t="s">
        <v>1104</v>
      </c>
      <c r="D538" s="897" t="s">
        <v>1105</v>
      </c>
      <c r="E538" s="898" t="s">
        <v>1106</v>
      </c>
      <c r="F538" s="897" t="s">
        <v>1107</v>
      </c>
    </row>
    <row r="539" spans="1:6" ht="13.5">
      <c r="A539" s="899"/>
      <c r="B539" s="900"/>
      <c r="C539" s="901"/>
      <c r="D539" s="902"/>
      <c r="E539" s="923"/>
      <c r="F539" s="904"/>
    </row>
    <row r="540" spans="1:6" ht="16.5">
      <c r="A540" s="1874"/>
      <c r="B540" s="1024"/>
      <c r="C540" s="894"/>
      <c r="D540" s="862"/>
      <c r="E540" s="831"/>
      <c r="F540" s="832"/>
    </row>
    <row r="541" spans="1:6" ht="16.5">
      <c r="A541" s="1874"/>
      <c r="B541" s="916"/>
      <c r="C541" s="894"/>
      <c r="D541" s="862"/>
      <c r="E541" s="831"/>
      <c r="F541" s="832"/>
    </row>
    <row r="542" spans="1:6" ht="49.5">
      <c r="A542" s="1874" t="s">
        <v>1119</v>
      </c>
      <c r="B542" s="1024" t="s">
        <v>1300</v>
      </c>
      <c r="C542" s="894" t="s">
        <v>1121</v>
      </c>
      <c r="D542" s="862">
        <v>100</v>
      </c>
      <c r="E542" s="1726"/>
      <c r="F542" s="832">
        <f>D542*E542</f>
        <v>0</v>
      </c>
    </row>
    <row r="543" spans="1:6" ht="16.5">
      <c r="A543" s="1874"/>
      <c r="B543" s="916"/>
      <c r="C543" s="894"/>
      <c r="D543" s="832"/>
      <c r="E543" s="1728"/>
      <c r="F543" s="832"/>
    </row>
    <row r="544" spans="1:6" ht="148.5">
      <c r="A544" s="1874" t="s">
        <v>1301</v>
      </c>
      <c r="B544" s="1024" t="s">
        <v>1302</v>
      </c>
      <c r="C544" s="894" t="s">
        <v>1121</v>
      </c>
      <c r="D544" s="862">
        <v>12</v>
      </c>
      <c r="E544" s="1728"/>
      <c r="F544" s="832">
        <f>D544*E544</f>
        <v>0</v>
      </c>
    </row>
    <row r="545" spans="1:6" ht="16.5">
      <c r="A545" s="1874"/>
      <c r="B545" s="916"/>
      <c r="C545" s="894"/>
      <c r="D545" s="832"/>
      <c r="E545" s="1728"/>
      <c r="F545" s="832"/>
    </row>
    <row r="546" spans="1:6" ht="82.5">
      <c r="A546" s="1874" t="s">
        <v>1303</v>
      </c>
      <c r="B546" s="954" t="s">
        <v>1304</v>
      </c>
      <c r="C546" s="894" t="s">
        <v>1121</v>
      </c>
      <c r="D546" s="926">
        <v>30</v>
      </c>
      <c r="E546" s="1727"/>
      <c r="F546" s="832">
        <f>D546*E546</f>
        <v>0</v>
      </c>
    </row>
    <row r="547" spans="1:6" ht="16.5">
      <c r="A547" s="1874"/>
      <c r="B547" s="916"/>
      <c r="C547" s="894"/>
      <c r="D547" s="832"/>
      <c r="E547" s="1728"/>
      <c r="F547" s="832"/>
    </row>
    <row r="548" spans="1:6" ht="33">
      <c r="A548" s="1874" t="s">
        <v>1305</v>
      </c>
      <c r="B548" s="954" t="s">
        <v>1306</v>
      </c>
      <c r="C548" s="861" t="s">
        <v>1121</v>
      </c>
      <c r="D548" s="926">
        <v>7</v>
      </c>
      <c r="E548" s="1740"/>
      <c r="F548" s="862">
        <f>D548*E548</f>
        <v>0</v>
      </c>
    </row>
    <row r="549" spans="1:6" ht="16.5">
      <c r="A549" s="1874"/>
      <c r="B549" s="916"/>
      <c r="C549" s="894"/>
      <c r="D549" s="832"/>
      <c r="E549" s="1728"/>
      <c r="F549" s="832"/>
    </row>
    <row r="550" spans="1:6" ht="82.5">
      <c r="A550" s="1874" t="s">
        <v>1307</v>
      </c>
      <c r="B550" s="1025" t="s">
        <v>1308</v>
      </c>
      <c r="C550" s="894" t="s">
        <v>1121</v>
      </c>
      <c r="D550" s="926">
        <v>75</v>
      </c>
      <c r="E550" s="1740"/>
      <c r="F550" s="832">
        <f>D550*E550</f>
        <v>0</v>
      </c>
    </row>
    <row r="551" spans="1:6" ht="16.5">
      <c r="A551" s="1874"/>
      <c r="B551" s="916"/>
      <c r="C551" s="894"/>
      <c r="D551" s="832"/>
      <c r="E551" s="1728"/>
      <c r="F551" s="832"/>
    </row>
    <row r="552" spans="1:6" ht="82.5">
      <c r="A552" s="1874" t="s">
        <v>1309</v>
      </c>
      <c r="B552" s="954" t="s">
        <v>1310</v>
      </c>
      <c r="C552" s="861" t="s">
        <v>1121</v>
      </c>
      <c r="D552" s="926">
        <v>45</v>
      </c>
      <c r="E552" s="1740"/>
      <c r="F552" s="862">
        <f>D552*E552</f>
        <v>0</v>
      </c>
    </row>
    <row r="553" spans="1:6" ht="16.5">
      <c r="A553" s="1874"/>
      <c r="B553" s="916"/>
      <c r="C553" s="894"/>
      <c r="D553" s="832"/>
      <c r="E553" s="1728"/>
      <c r="F553" s="832"/>
    </row>
    <row r="554" spans="1:6" ht="132">
      <c r="A554" s="1874" t="s">
        <v>1311</v>
      </c>
      <c r="B554" s="1025" t="s">
        <v>1312</v>
      </c>
      <c r="C554" s="894" t="s">
        <v>1121</v>
      </c>
      <c r="D554" s="926">
        <v>315</v>
      </c>
      <c r="E554" s="1727"/>
      <c r="F554" s="832">
        <f>D554*E554</f>
        <v>0</v>
      </c>
    </row>
    <row r="555" spans="1:6" ht="16.5">
      <c r="A555" s="1874"/>
      <c r="B555" s="916"/>
      <c r="C555" s="894"/>
      <c r="D555" s="832"/>
      <c r="E555" s="1728"/>
      <c r="F555" s="832"/>
    </row>
    <row r="556" spans="1:6" ht="33">
      <c r="A556" s="1874" t="s">
        <v>1313</v>
      </c>
      <c r="B556" s="954" t="s">
        <v>1314</v>
      </c>
      <c r="C556" s="861" t="s">
        <v>1121</v>
      </c>
      <c r="D556" s="926">
        <v>190</v>
      </c>
      <c r="E556" s="1740"/>
      <c r="F556" s="862">
        <f>D556*E556</f>
        <v>0</v>
      </c>
    </row>
    <row r="557" spans="1:6" ht="16.5">
      <c r="A557" s="1874"/>
      <c r="B557" s="916"/>
      <c r="C557" s="894"/>
      <c r="D557" s="832"/>
      <c r="E557" s="1728"/>
      <c r="F557" s="832"/>
    </row>
    <row r="558" spans="1:6" ht="132">
      <c r="A558" s="1874" t="s">
        <v>1315</v>
      </c>
      <c r="B558" s="954" t="s">
        <v>1316</v>
      </c>
      <c r="C558" s="861" t="s">
        <v>1121</v>
      </c>
      <c r="D558" s="926">
        <v>8</v>
      </c>
      <c r="E558" s="1740"/>
      <c r="F558" s="862">
        <f>D558*E558</f>
        <v>0</v>
      </c>
    </row>
    <row r="559" spans="1:6" ht="16.5">
      <c r="A559" s="1874"/>
      <c r="B559" s="916"/>
      <c r="C559" s="894"/>
      <c r="D559" s="832"/>
      <c r="E559" s="1728"/>
      <c r="F559" s="832"/>
    </row>
    <row r="560" spans="1:6" ht="247.5">
      <c r="A560" s="1874" t="s">
        <v>1317</v>
      </c>
      <c r="B560" s="954" t="s">
        <v>1318</v>
      </c>
      <c r="C560" s="894" t="s">
        <v>1121</v>
      </c>
      <c r="D560" s="926">
        <v>180</v>
      </c>
      <c r="E560" s="1740"/>
      <c r="F560" s="832">
        <f>D560*E560</f>
        <v>0</v>
      </c>
    </row>
    <row r="561" spans="1:6" ht="16.5">
      <c r="A561" s="1874"/>
      <c r="B561" s="916"/>
      <c r="C561" s="894"/>
      <c r="D561" s="832"/>
      <c r="E561" s="1728"/>
      <c r="F561" s="832"/>
    </row>
    <row r="562" spans="1:6" ht="16.5">
      <c r="A562" s="1026" t="s">
        <v>483</v>
      </c>
      <c r="B562" s="1027" t="s">
        <v>1319</v>
      </c>
      <c r="C562" s="1028"/>
      <c r="D562" s="1029"/>
      <c r="E562" s="1030"/>
      <c r="F562" s="1031">
        <f>SUM(F540:F561)</f>
        <v>0</v>
      </c>
    </row>
    <row r="568" spans="1:6" ht="33">
      <c r="A568" s="888" t="s">
        <v>484</v>
      </c>
      <c r="B568" s="917" t="s">
        <v>1124</v>
      </c>
      <c r="C568" s="890"/>
      <c r="D568" s="891"/>
      <c r="E568" s="892"/>
      <c r="F568" s="891"/>
    </row>
    <row r="569" spans="1:6" ht="16.5">
      <c r="A569" s="827"/>
      <c r="B569" s="918"/>
      <c r="C569" s="894"/>
      <c r="D569" s="832"/>
      <c r="E569" s="831"/>
      <c r="F569" s="832"/>
    </row>
    <row r="570" spans="1:6">
      <c r="A570" s="1882" t="s">
        <v>1320</v>
      </c>
      <c r="B570" s="1882"/>
      <c r="C570" s="1882"/>
      <c r="D570" s="1882"/>
      <c r="E570" s="1882"/>
      <c r="F570" s="1882"/>
    </row>
    <row r="571" spans="1:6">
      <c r="A571" s="1883" t="s">
        <v>1321</v>
      </c>
      <c r="B571" s="1884"/>
      <c r="C571" s="1884"/>
      <c r="D571" s="1884"/>
      <c r="E571" s="1884"/>
      <c r="F571" s="1884"/>
    </row>
    <row r="572" spans="1:6">
      <c r="A572" s="1883" t="s">
        <v>1322</v>
      </c>
      <c r="B572" s="1883"/>
      <c r="C572" s="1883"/>
      <c r="D572" s="1883"/>
      <c r="E572" s="1883"/>
      <c r="F572" s="1883"/>
    </row>
    <row r="573" spans="1:6">
      <c r="A573" s="1883" t="s">
        <v>1323</v>
      </c>
      <c r="B573" s="1883"/>
      <c r="C573" s="1883"/>
      <c r="D573" s="1883"/>
      <c r="E573" s="1883"/>
      <c r="F573" s="1883"/>
    </row>
    <row r="574" spans="1:6">
      <c r="A574" s="1883" t="s">
        <v>1324</v>
      </c>
      <c r="B574" s="1883"/>
      <c r="C574" s="1883"/>
      <c r="D574" s="1883"/>
      <c r="E574" s="1883"/>
      <c r="F574" s="1883"/>
    </row>
    <row r="575" spans="1:6" ht="16.5">
      <c r="A575" s="893"/>
      <c r="B575" s="918"/>
      <c r="C575" s="894"/>
      <c r="D575" s="832"/>
      <c r="E575" s="831"/>
      <c r="F575" s="832"/>
    </row>
    <row r="576" spans="1:6">
      <c r="A576" s="895" t="s">
        <v>1102</v>
      </c>
      <c r="B576" s="919" t="s">
        <v>1103</v>
      </c>
      <c r="C576" s="896" t="s">
        <v>1104</v>
      </c>
      <c r="D576" s="897" t="s">
        <v>1105</v>
      </c>
      <c r="E576" s="898" t="s">
        <v>1106</v>
      </c>
      <c r="F576" s="897" t="s">
        <v>1107</v>
      </c>
    </row>
    <row r="577" spans="1:9" ht="13.5">
      <c r="A577" s="899"/>
      <c r="B577" s="921"/>
      <c r="C577" s="901"/>
      <c r="D577" s="902"/>
      <c r="E577" s="903"/>
      <c r="F577" s="904"/>
    </row>
    <row r="578" spans="1:9" ht="66">
      <c r="A578" s="1874" t="s">
        <v>1126</v>
      </c>
      <c r="B578" s="1032" t="s">
        <v>1325</v>
      </c>
      <c r="C578" s="894" t="s">
        <v>1121</v>
      </c>
      <c r="D578" s="862">
        <v>65</v>
      </c>
      <c r="E578" s="1728"/>
      <c r="F578" s="832">
        <f>D578*E578</f>
        <v>0</v>
      </c>
    </row>
    <row r="579" spans="1:9" ht="16.5">
      <c r="A579" s="1874"/>
      <c r="B579" s="927"/>
      <c r="C579" s="894"/>
      <c r="D579" s="862"/>
      <c r="E579" s="1728"/>
      <c r="F579" s="832"/>
    </row>
    <row r="580" spans="1:9" ht="66">
      <c r="A580" s="1874" t="s">
        <v>1128</v>
      </c>
      <c r="B580" s="1082" t="s">
        <v>1326</v>
      </c>
      <c r="C580" s="1083"/>
      <c r="D580" s="1084"/>
      <c r="E580" s="1741"/>
      <c r="F580" s="1085"/>
    </row>
    <row r="581" spans="1:9" ht="16.5">
      <c r="A581" s="1874"/>
      <c r="B581" s="1082" t="s">
        <v>1130</v>
      </c>
      <c r="C581" s="1086" t="s">
        <v>1121</v>
      </c>
      <c r="D581" s="1084">
        <v>43</v>
      </c>
      <c r="E581" s="1741"/>
      <c r="F581" s="1085">
        <f>D581*E581</f>
        <v>0</v>
      </c>
    </row>
    <row r="582" spans="1:9" ht="16.5">
      <c r="A582" s="1874"/>
      <c r="B582" s="1082" t="s">
        <v>1131</v>
      </c>
      <c r="C582" s="1086" t="s">
        <v>1132</v>
      </c>
      <c r="D582" s="1084">
        <v>170</v>
      </c>
      <c r="E582" s="1741"/>
      <c r="F582" s="1085">
        <f>D582*E582</f>
        <v>0</v>
      </c>
    </row>
    <row r="583" spans="1:9" ht="16.5">
      <c r="A583" s="1874"/>
      <c r="B583" s="1087" t="s">
        <v>1351</v>
      </c>
      <c r="C583" s="1088" t="s">
        <v>216</v>
      </c>
      <c r="D583" s="1084">
        <v>5160</v>
      </c>
      <c r="E583" s="1742"/>
      <c r="F583" s="1084">
        <f>D583*E583</f>
        <v>0</v>
      </c>
      <c r="I583" s="950"/>
    </row>
    <row r="584" spans="1:9" ht="198">
      <c r="A584" s="1874" t="s">
        <v>1133</v>
      </c>
      <c r="B584" s="1034" t="s">
        <v>1328</v>
      </c>
      <c r="C584" s="931"/>
      <c r="D584" s="932"/>
      <c r="E584" s="1729"/>
      <c r="F584" s="932"/>
    </row>
    <row r="585" spans="1:9" ht="16.5">
      <c r="A585" s="1874"/>
      <c r="B585" s="1024" t="s">
        <v>1130</v>
      </c>
      <c r="C585" s="1033" t="s">
        <v>1121</v>
      </c>
      <c r="D585" s="862">
        <v>30</v>
      </c>
      <c r="E585" s="1728"/>
      <c r="F585" s="832">
        <f>D585*E585</f>
        <v>0</v>
      </c>
    </row>
    <row r="586" spans="1:9" ht="16.5">
      <c r="A586" s="1874"/>
      <c r="B586" s="1024" t="s">
        <v>1131</v>
      </c>
      <c r="C586" s="1033" t="s">
        <v>1132</v>
      </c>
      <c r="D586" s="862">
        <v>295</v>
      </c>
      <c r="E586" s="1728"/>
      <c r="F586" s="832">
        <f>D586*E586</f>
        <v>0</v>
      </c>
    </row>
    <row r="587" spans="1:9" ht="16.5">
      <c r="A587" s="1874"/>
      <c r="B587" s="875" t="s">
        <v>1327</v>
      </c>
      <c r="C587" s="1035" t="s">
        <v>216</v>
      </c>
      <c r="D587" s="862">
        <v>1500</v>
      </c>
      <c r="E587" s="1726"/>
      <c r="F587" s="862">
        <f>D587*E587</f>
        <v>0</v>
      </c>
    </row>
    <row r="588" spans="1:9" ht="16.5">
      <c r="A588" s="1874"/>
      <c r="B588" s="1024"/>
      <c r="C588" s="894"/>
      <c r="D588" s="832"/>
      <c r="E588" s="1728"/>
      <c r="F588" s="832"/>
    </row>
    <row r="589" spans="1:9" ht="303" customHeight="1">
      <c r="A589" s="1874" t="s">
        <v>1136</v>
      </c>
      <c r="B589" s="1889" t="s">
        <v>1991</v>
      </c>
      <c r="C589" s="1890"/>
      <c r="D589" s="1891"/>
      <c r="E589" s="1885"/>
      <c r="F589" s="1886"/>
      <c r="H589" s="950"/>
    </row>
    <row r="590" spans="1:9" ht="153" hidden="1" customHeight="1">
      <c r="A590" s="1874"/>
      <c r="B590" s="1889"/>
      <c r="C590" s="1890"/>
      <c r="D590" s="1891"/>
      <c r="E590" s="1885"/>
      <c r="F590" s="1886"/>
    </row>
    <row r="591" spans="1:9" s="1067" customFormat="1" ht="264">
      <c r="A591" s="1874"/>
      <c r="B591" s="1089" t="s">
        <v>1993</v>
      </c>
      <c r="C591" s="1064"/>
      <c r="D591" s="1065"/>
      <c r="E591" s="1743"/>
      <c r="F591" s="1066"/>
    </row>
    <row r="592" spans="1:9" s="1067" customFormat="1" ht="82.5">
      <c r="A592" s="1874"/>
      <c r="B592" s="1089" t="s">
        <v>1992</v>
      </c>
      <c r="C592" s="1064"/>
      <c r="D592" s="1065"/>
      <c r="E592" s="1743"/>
      <c r="F592" s="1066"/>
    </row>
    <row r="593" spans="1:8" ht="16.5" customHeight="1">
      <c r="A593" s="1874"/>
      <c r="B593" s="1024" t="s">
        <v>1130</v>
      </c>
      <c r="C593" s="1033" t="s">
        <v>1121</v>
      </c>
      <c r="D593" s="862">
        <v>150</v>
      </c>
      <c r="E593" s="1728"/>
      <c r="F593" s="832">
        <f>D593*E593</f>
        <v>0</v>
      </c>
      <c r="H593" s="1036"/>
    </row>
    <row r="594" spans="1:8" ht="16.5">
      <c r="A594" s="1874"/>
      <c r="B594" s="1024" t="s">
        <v>1131</v>
      </c>
      <c r="C594" s="1033" t="s">
        <v>1132</v>
      </c>
      <c r="D594" s="862">
        <v>1218</v>
      </c>
      <c r="E594" s="1728"/>
      <c r="F594" s="832">
        <f>D594*E594</f>
        <v>0</v>
      </c>
      <c r="H594" s="1036"/>
    </row>
    <row r="595" spans="1:8" s="1" customFormat="1" ht="16.5">
      <c r="A595" s="1874"/>
      <c r="B595" s="1087" t="s">
        <v>1351</v>
      </c>
      <c r="C595" s="1088" t="s">
        <v>216</v>
      </c>
      <c r="D595" s="1084">
        <v>12700</v>
      </c>
      <c r="E595" s="1742"/>
      <c r="F595" s="1084">
        <f>D595*E595</f>
        <v>0</v>
      </c>
    </row>
    <row r="596" spans="1:8" ht="16.5">
      <c r="A596" s="1874"/>
      <c r="B596" s="1024"/>
      <c r="C596" s="894"/>
      <c r="D596" s="832"/>
      <c r="E596" s="1728"/>
      <c r="F596" s="832"/>
    </row>
    <row r="597" spans="1:8" ht="16.5">
      <c r="A597" s="1026" t="s">
        <v>1329</v>
      </c>
      <c r="B597" s="1887" t="s">
        <v>1149</v>
      </c>
      <c r="C597" s="1887"/>
      <c r="D597" s="1029"/>
      <c r="E597" s="1030"/>
      <c r="F597" s="939">
        <f>SUM(F578:F596)</f>
        <v>0</v>
      </c>
    </row>
    <row r="602" spans="1:8" ht="18">
      <c r="A602" s="1868" t="s">
        <v>1330</v>
      </c>
      <c r="B602" s="1868"/>
      <c r="C602" s="1868"/>
      <c r="D602" s="1868"/>
      <c r="E602" s="824"/>
      <c r="F602" s="825"/>
      <c r="G602" s="826"/>
    </row>
    <row r="603" spans="1:8" ht="18">
      <c r="A603" s="1015"/>
      <c r="B603" s="1015"/>
      <c r="C603" s="1015"/>
      <c r="D603" s="1016"/>
      <c r="E603" s="824"/>
      <c r="F603" s="825"/>
      <c r="G603" s="826"/>
    </row>
    <row r="604" spans="1:8" ht="16.5">
      <c r="A604" s="834"/>
      <c r="B604" s="916"/>
      <c r="C604" s="829"/>
      <c r="D604" s="830"/>
      <c r="E604" s="831"/>
      <c r="F604" s="832"/>
      <c r="G604" s="838"/>
    </row>
    <row r="605" spans="1:8" ht="16.5">
      <c r="A605" s="834"/>
      <c r="B605" s="916"/>
      <c r="C605" s="840"/>
      <c r="D605" s="1037"/>
      <c r="E605" s="831"/>
      <c r="F605" s="832"/>
      <c r="G605" s="838"/>
    </row>
    <row r="606" spans="1:8" ht="16.5">
      <c r="A606" s="834"/>
      <c r="B606" s="829" t="s">
        <v>1331</v>
      </c>
      <c r="C606" s="835"/>
      <c r="D606" s="832"/>
      <c r="E606" s="831">
        <f>F562</f>
        <v>0</v>
      </c>
      <c r="F606" s="836" t="s">
        <v>192</v>
      </c>
    </row>
    <row r="607" spans="1:8" ht="16.5">
      <c r="A607" s="834"/>
      <c r="B607" s="829"/>
      <c r="C607" s="835"/>
      <c r="D607" s="832"/>
      <c r="E607" s="831"/>
      <c r="F607" s="836"/>
    </row>
    <row r="608" spans="1:8" ht="16.5">
      <c r="A608" s="834"/>
      <c r="B608" s="829" t="s">
        <v>1332</v>
      </c>
      <c r="C608" s="835"/>
      <c r="D608" s="832"/>
      <c r="E608" s="831">
        <f>F597</f>
        <v>0</v>
      </c>
      <c r="F608" s="836" t="s">
        <v>192</v>
      </c>
    </row>
    <row r="609" spans="1:7" ht="16.5">
      <c r="A609" s="834"/>
      <c r="B609" s="829"/>
      <c r="C609" s="835"/>
      <c r="D609" s="832"/>
      <c r="E609" s="831"/>
      <c r="F609" s="836"/>
    </row>
    <row r="610" spans="1:7" ht="16.5">
      <c r="A610" s="834"/>
      <c r="B610" s="829"/>
      <c r="C610" s="835"/>
      <c r="D610" s="832"/>
      <c r="E610" s="831"/>
      <c r="F610" s="836"/>
    </row>
    <row r="611" spans="1:7" ht="16.5">
      <c r="A611" s="844"/>
      <c r="B611" s="1018" t="s">
        <v>1296</v>
      </c>
      <c r="C611" s="1018"/>
      <c r="D611" s="1019"/>
      <c r="E611" s="1020">
        <f>SUM(E606:E609)</f>
        <v>0</v>
      </c>
      <c r="F611" s="1021" t="s">
        <v>192</v>
      </c>
    </row>
    <row r="615" spans="1:7" ht="18">
      <c r="G615" s="826"/>
    </row>
    <row r="616" spans="1:7" ht="18">
      <c r="G616" s="826"/>
    </row>
    <row r="617" spans="1:7" ht="16.5">
      <c r="G617" s="838"/>
    </row>
    <row r="618" spans="1:7" ht="16.5">
      <c r="G618" s="838"/>
    </row>
    <row r="626" spans="1:6" ht="18">
      <c r="A626" s="1888" t="s">
        <v>1333</v>
      </c>
      <c r="B626" s="1888"/>
      <c r="C626" s="1888"/>
      <c r="D626" s="1888"/>
      <c r="E626" s="824"/>
      <c r="F626" s="825"/>
    </row>
    <row r="627" spans="1:6" ht="18">
      <c r="A627" s="1015"/>
      <c r="B627" s="1015"/>
      <c r="C627" s="1015"/>
      <c r="D627" s="1016"/>
      <c r="E627" s="824"/>
      <c r="F627" s="825"/>
    </row>
    <row r="628" spans="1:6" ht="16.5">
      <c r="A628" s="834"/>
      <c r="B628" s="916"/>
      <c r="C628" s="829"/>
      <c r="D628" s="830"/>
      <c r="E628" s="831"/>
      <c r="F628" s="832"/>
    </row>
    <row r="629" spans="1:6" ht="16.5">
      <c r="A629" s="834"/>
      <c r="B629" s="916"/>
      <c r="C629" s="840"/>
      <c r="D629" s="1037"/>
      <c r="E629" s="831"/>
      <c r="F629" s="832"/>
    </row>
    <row r="630" spans="1:6" ht="16.5">
      <c r="A630" s="834"/>
      <c r="B630" s="829"/>
      <c r="C630" s="835" t="s">
        <v>463</v>
      </c>
      <c r="D630" s="832"/>
      <c r="E630" s="831"/>
      <c r="F630" s="831">
        <f>F55</f>
        <v>13000</v>
      </c>
    </row>
    <row r="631" spans="1:6" ht="16.5">
      <c r="A631" s="834"/>
      <c r="B631" s="829"/>
      <c r="C631" s="835"/>
      <c r="D631" s="832"/>
      <c r="E631" s="831"/>
      <c r="F631" s="831"/>
    </row>
    <row r="632" spans="1:6" ht="16.5">
      <c r="A632" s="834"/>
      <c r="B632" s="829" t="s">
        <v>167</v>
      </c>
      <c r="C632" s="835" t="s">
        <v>1113</v>
      </c>
      <c r="D632" s="832"/>
      <c r="E632" s="831"/>
      <c r="F632" s="831">
        <f>E507</f>
        <v>0</v>
      </c>
    </row>
    <row r="633" spans="1:6" ht="16.5">
      <c r="A633" s="834"/>
      <c r="B633" s="829"/>
      <c r="C633" s="835"/>
      <c r="D633" s="832"/>
      <c r="E633" s="831"/>
      <c r="F633" s="831"/>
    </row>
    <row r="634" spans="1:6" ht="16.5">
      <c r="A634" s="834"/>
      <c r="B634" s="829" t="s">
        <v>175</v>
      </c>
      <c r="C634" s="835" t="s">
        <v>1297</v>
      </c>
      <c r="D634" s="832"/>
      <c r="E634" s="831"/>
      <c r="F634" s="831">
        <f>E611</f>
        <v>0</v>
      </c>
    </row>
    <row r="635" spans="1:6" ht="16.5">
      <c r="A635" s="834"/>
      <c r="B635" s="829"/>
      <c r="C635" s="835"/>
      <c r="D635" s="832"/>
      <c r="E635" s="831"/>
      <c r="F635" s="836"/>
    </row>
    <row r="636" spans="1:6" ht="16.5">
      <c r="A636" s="834"/>
      <c r="B636" s="829"/>
      <c r="C636" s="835"/>
      <c r="D636" s="832"/>
      <c r="E636" s="831"/>
      <c r="F636" s="836"/>
    </row>
    <row r="637" spans="1:6" ht="18.75">
      <c r="A637" s="844"/>
      <c r="B637" s="1038" t="s">
        <v>1296</v>
      </c>
      <c r="C637" s="1018"/>
      <c r="D637" s="1019"/>
      <c r="E637" s="1039"/>
      <c r="F637" s="1040">
        <f>SUM(F630:F634)</f>
        <v>13000</v>
      </c>
    </row>
    <row r="642" spans="2:5" ht="16.5">
      <c r="B642" s="835" t="s">
        <v>141</v>
      </c>
      <c r="C642" s="835" t="s">
        <v>1061</v>
      </c>
      <c r="D642" s="830"/>
      <c r="E642" s="835"/>
    </row>
  </sheetData>
  <sheetProtection algorithmName="SHA-512" hashValue="NjYCRE7eBTuW8blVM3XUSnyiaZN0Ijhw3oWiH/icHyBvSTQxsygmFwkuR7i4U+jdF0+rdIfqxqSkIkkTzyllfA==" saltValue="KI1XBuPCa7XTlIN2Jn4jug==" spinCount="100000" sheet="1" objects="1" scenarios="1"/>
  <protectedRanges>
    <protectedRange sqref="E532:E562" name="Raspon1"/>
    <protectedRange sqref="E568:E597" name="Raspon1_1"/>
  </protectedRanges>
  <mergeCells count="75">
    <mergeCell ref="B597:C597"/>
    <mergeCell ref="A602:D602"/>
    <mergeCell ref="A626:D626"/>
    <mergeCell ref="A589:A596"/>
    <mergeCell ref="B589:B590"/>
    <mergeCell ref="C589:C590"/>
    <mergeCell ref="D589:D590"/>
    <mergeCell ref="E589:E590"/>
    <mergeCell ref="F589:F590"/>
    <mergeCell ref="A572:F572"/>
    <mergeCell ref="A573:F573"/>
    <mergeCell ref="A574:F574"/>
    <mergeCell ref="A578:A579"/>
    <mergeCell ref="A580:A583"/>
    <mergeCell ref="A584:A588"/>
    <mergeCell ref="A556:A557"/>
    <mergeCell ref="A558:A559"/>
    <mergeCell ref="A560:A561"/>
    <mergeCell ref="A570:F570"/>
    <mergeCell ref="A571:F571"/>
    <mergeCell ref="A546:A547"/>
    <mergeCell ref="A548:A549"/>
    <mergeCell ref="A550:A551"/>
    <mergeCell ref="A552:A553"/>
    <mergeCell ref="A554:A555"/>
    <mergeCell ref="A530:E530"/>
    <mergeCell ref="A536:E536"/>
    <mergeCell ref="A540:A541"/>
    <mergeCell ref="A542:A543"/>
    <mergeCell ref="A544:A545"/>
    <mergeCell ref="A358:A359"/>
    <mergeCell ref="A367:A370"/>
    <mergeCell ref="B371:C371"/>
    <mergeCell ref="A480:D480"/>
    <mergeCell ref="C501:D502"/>
    <mergeCell ref="A307:A309"/>
    <mergeCell ref="A327:A329"/>
    <mergeCell ref="A330:A331"/>
    <mergeCell ref="A339:A340"/>
    <mergeCell ref="A354:A357"/>
    <mergeCell ref="A283:A284"/>
    <mergeCell ref="A299:A300"/>
    <mergeCell ref="A301:A302"/>
    <mergeCell ref="A303:A304"/>
    <mergeCell ref="A305:A306"/>
    <mergeCell ref="A240:A241"/>
    <mergeCell ref="A266:F266"/>
    <mergeCell ref="A270:A271"/>
    <mergeCell ref="A272:A274"/>
    <mergeCell ref="A279:F279"/>
    <mergeCell ref="A172:A173"/>
    <mergeCell ref="A174:A175"/>
    <mergeCell ref="A176:A177"/>
    <mergeCell ref="A178:A179"/>
    <mergeCell ref="A213:A214"/>
    <mergeCell ref="A148:F148"/>
    <mergeCell ref="A152:A153"/>
    <mergeCell ref="A164:F164"/>
    <mergeCell ref="A168:A169"/>
    <mergeCell ref="A170:A171"/>
    <mergeCell ref="A125:A128"/>
    <mergeCell ref="A129:A132"/>
    <mergeCell ref="A133:A134"/>
    <mergeCell ref="A135:A136"/>
    <mergeCell ref="A137:A142"/>
    <mergeCell ref="A93:A94"/>
    <mergeCell ref="A110:F110"/>
    <mergeCell ref="A114:A115"/>
    <mergeCell ref="A116:A119"/>
    <mergeCell ref="A120:A124"/>
    <mergeCell ref="A1:B1"/>
    <mergeCell ref="A51:A52"/>
    <mergeCell ref="A53:A54"/>
    <mergeCell ref="A81:E81"/>
    <mergeCell ref="A89:F89"/>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H42"/>
  <sheetViews>
    <sheetView showZeros="0" view="pageLayout" zoomScaleNormal="85" zoomScaleSheetLayoutView="70" workbookViewId="0">
      <selection activeCell="K9" sqref="K9"/>
    </sheetView>
  </sheetViews>
  <sheetFormatPr defaultRowHeight="15"/>
  <cols>
    <col min="1" max="1" width="9.140625" style="345"/>
    <col min="2" max="2" width="3.85546875" style="345" customWidth="1"/>
    <col min="3" max="4" width="9.140625" style="345"/>
    <col min="5" max="5" width="27.42578125" style="345" customWidth="1"/>
    <col min="6" max="16384" width="9.140625" style="345"/>
  </cols>
  <sheetData>
    <row r="2" spans="1:8">
      <c r="B2" s="344"/>
      <c r="E2" s="346"/>
    </row>
    <row r="3" spans="1:8">
      <c r="B3" s="344"/>
      <c r="E3" s="346"/>
    </row>
    <row r="4" spans="1:8">
      <c r="B4" s="344"/>
      <c r="C4" s="347"/>
      <c r="D4" s="347"/>
      <c r="E4" s="346"/>
      <c r="F4" s="348"/>
      <c r="G4" s="349"/>
      <c r="H4" s="350"/>
    </row>
    <row r="5" spans="1:8">
      <c r="B5" s="351"/>
      <c r="C5" s="347"/>
      <c r="D5" s="347"/>
      <c r="E5" s="352"/>
      <c r="F5" s="348"/>
      <c r="G5" s="349"/>
      <c r="H5" s="350"/>
    </row>
    <row r="6" spans="1:8" ht="20.25">
      <c r="B6" s="351"/>
      <c r="C6" s="347"/>
      <c r="D6" s="353"/>
      <c r="E6" s="352"/>
      <c r="F6" s="348"/>
      <c r="G6" s="349"/>
      <c r="H6" s="350"/>
    </row>
    <row r="7" spans="1:8">
      <c r="B7" s="347"/>
      <c r="C7" s="347"/>
      <c r="D7" s="352"/>
      <c r="E7" s="348"/>
      <c r="F7" s="349"/>
      <c r="G7" s="350"/>
      <c r="H7" s="350"/>
    </row>
    <row r="8" spans="1:8">
      <c r="B8" s="347"/>
      <c r="C8" s="347"/>
      <c r="D8" s="352"/>
      <c r="E8" s="348"/>
      <c r="F8" s="349"/>
      <c r="G8" s="350"/>
      <c r="H8" s="350"/>
    </row>
    <row r="9" spans="1:8">
      <c r="B9" s="347"/>
      <c r="C9" s="347"/>
      <c r="D9" s="352"/>
      <c r="E9" s="348"/>
      <c r="F9" s="349"/>
      <c r="G9" s="350"/>
      <c r="H9" s="350"/>
    </row>
    <row r="10" spans="1:8">
      <c r="B10" s="351"/>
      <c r="C10" s="347"/>
      <c r="D10" s="347"/>
      <c r="E10" s="352"/>
      <c r="F10" s="348"/>
      <c r="G10" s="349"/>
      <c r="H10" s="350"/>
    </row>
    <row r="11" spans="1:8" ht="15.75">
      <c r="B11" s="1844"/>
      <c r="C11" s="1845"/>
      <c r="D11" s="1845"/>
      <c r="E11" s="1845"/>
      <c r="F11" s="1845"/>
      <c r="G11" s="1845"/>
      <c r="H11" s="1846"/>
    </row>
    <row r="12" spans="1:8" ht="18">
      <c r="A12" s="354"/>
      <c r="B12" s="1849" t="s">
        <v>1994</v>
      </c>
      <c r="C12" s="1850"/>
      <c r="D12" s="1850"/>
      <c r="E12" s="1850"/>
      <c r="F12" s="1850"/>
      <c r="G12" s="1850"/>
      <c r="H12" s="1851"/>
    </row>
    <row r="13" spans="1:8" ht="15.75">
      <c r="B13" s="355"/>
      <c r="C13" s="356"/>
      <c r="D13" s="356"/>
      <c r="E13" s="356"/>
      <c r="F13" s="356"/>
      <c r="G13" s="357"/>
      <c r="H13" s="358"/>
    </row>
    <row r="14" spans="1:8" ht="15.75">
      <c r="B14" s="359"/>
      <c r="C14" s="360"/>
      <c r="D14" s="361"/>
      <c r="E14" s="361"/>
      <c r="F14" s="361"/>
      <c r="G14" s="362"/>
      <c r="H14" s="363"/>
    </row>
    <row r="15" spans="1:8" ht="15.75">
      <c r="B15" s="359"/>
      <c r="C15" s="360"/>
      <c r="D15" s="361"/>
      <c r="E15" s="361"/>
      <c r="F15" s="361"/>
      <c r="G15" s="362"/>
      <c r="H15" s="363"/>
    </row>
    <row r="16" spans="1:8" ht="15.75">
      <c r="B16" s="359"/>
      <c r="C16" s="360"/>
      <c r="D16" s="361"/>
      <c r="E16" s="361"/>
      <c r="F16" s="361"/>
      <c r="G16" s="362"/>
      <c r="H16" s="363"/>
    </row>
    <row r="17" spans="2:8">
      <c r="B17" s="364" t="s">
        <v>355</v>
      </c>
      <c r="C17" s="365" t="s">
        <v>361</v>
      </c>
      <c r="D17" s="366"/>
      <c r="E17" s="366"/>
      <c r="F17" s="367" t="s">
        <v>192</v>
      </c>
      <c r="G17" s="1847">
        <f>'2.FAZA -GRAĐEVINSKI RADOVI'!F370</f>
        <v>50000</v>
      </c>
      <c r="H17" s="1848"/>
    </row>
    <row r="18" spans="2:8">
      <c r="B18" s="368"/>
      <c r="C18" s="369"/>
      <c r="D18" s="370"/>
      <c r="E18" s="370"/>
      <c r="F18" s="370"/>
      <c r="G18" s="371"/>
      <c r="H18" s="363"/>
    </row>
    <row r="19" spans="2:8">
      <c r="B19" s="368"/>
      <c r="C19" s="369"/>
      <c r="D19" s="370"/>
      <c r="E19" s="370"/>
      <c r="F19" s="370"/>
      <c r="G19" s="371"/>
      <c r="H19" s="363"/>
    </row>
    <row r="20" spans="2:8">
      <c r="B20" s="364" t="s">
        <v>356</v>
      </c>
      <c r="C20" s="365" t="s">
        <v>362</v>
      </c>
      <c r="E20" s="366"/>
      <c r="F20" s="372" t="s">
        <v>192</v>
      </c>
      <c r="G20" s="1847">
        <f>'2.FAZA ELEKTRO'!F565</f>
        <v>0</v>
      </c>
      <c r="H20" s="1848"/>
    </row>
    <row r="21" spans="2:8">
      <c r="B21" s="364"/>
      <c r="C21" s="373"/>
      <c r="D21" s="366"/>
      <c r="E21" s="366"/>
      <c r="F21" s="372"/>
      <c r="G21" s="374"/>
      <c r="H21" s="375"/>
    </row>
    <row r="22" spans="2:8">
      <c r="B22" s="368"/>
      <c r="C22" s="369"/>
      <c r="D22" s="370"/>
      <c r="E22" s="370"/>
      <c r="F22" s="372"/>
      <c r="G22" s="371"/>
      <c r="H22" s="363"/>
    </row>
    <row r="23" spans="2:8">
      <c r="B23" s="364" t="s">
        <v>357</v>
      </c>
      <c r="C23" s="369" t="s">
        <v>363</v>
      </c>
      <c r="D23" s="366"/>
      <c r="E23" s="366"/>
      <c r="F23" s="372" t="s">
        <v>192</v>
      </c>
      <c r="G23" s="1847">
        <f>'2.FAZA TROSK VODA'!F215</f>
        <v>0</v>
      </c>
      <c r="H23" s="1848"/>
    </row>
    <row r="24" spans="2:8">
      <c r="B24" s="368"/>
      <c r="C24" s="369"/>
      <c r="D24" s="370"/>
      <c r="E24" s="370"/>
      <c r="F24" s="370"/>
      <c r="G24" s="371"/>
      <c r="H24" s="363"/>
    </row>
    <row r="25" spans="2:8">
      <c r="B25" s="368" t="s">
        <v>1057</v>
      </c>
      <c r="C25" s="369" t="s">
        <v>1334</v>
      </c>
      <c r="D25" s="370"/>
      <c r="E25" s="370"/>
      <c r="F25" s="372" t="s">
        <v>192</v>
      </c>
      <c r="G25" s="1892">
        <f>'2.FAZA-PORT+VANJSKO UREĐENJE'!F637</f>
        <v>13000</v>
      </c>
      <c r="H25" s="1893"/>
    </row>
    <row r="26" spans="2:8">
      <c r="B26" s="368"/>
      <c r="C26" s="369"/>
      <c r="D26" s="370"/>
      <c r="E26" s="370"/>
      <c r="F26" s="370"/>
      <c r="G26" s="371"/>
      <c r="H26" s="363"/>
    </row>
    <row r="27" spans="2:8">
      <c r="B27" s="368"/>
      <c r="C27" s="369"/>
      <c r="D27" s="370"/>
      <c r="E27" s="370"/>
      <c r="F27" s="376"/>
      <c r="G27" s="371"/>
      <c r="H27" s="377"/>
    </row>
    <row r="28" spans="2:8" ht="15.75">
      <c r="B28" s="378"/>
      <c r="C28" s="379" t="s">
        <v>1335</v>
      </c>
      <c r="D28" s="380"/>
      <c r="E28" s="380"/>
      <c r="F28" s="381" t="s">
        <v>192</v>
      </c>
      <c r="G28" s="1838">
        <f>SUM(G17:H27)</f>
        <v>63000</v>
      </c>
      <c r="H28" s="1839"/>
    </row>
    <row r="29" spans="2:8">
      <c r="B29" s="382"/>
      <c r="C29" s="383"/>
      <c r="D29" s="384"/>
      <c r="E29" s="384"/>
      <c r="F29" s="385"/>
      <c r="G29" s="386"/>
      <c r="H29" s="377"/>
    </row>
    <row r="30" spans="2:8">
      <c r="B30" s="378"/>
      <c r="C30" s="379" t="s">
        <v>359</v>
      </c>
      <c r="D30" s="387"/>
      <c r="E30" s="380"/>
      <c r="F30" s="381" t="s">
        <v>192</v>
      </c>
      <c r="G30" s="1840">
        <f>G28*0.25</f>
        <v>15750</v>
      </c>
      <c r="H30" s="1841"/>
    </row>
    <row r="31" spans="2:8" ht="15.75" thickBot="1">
      <c r="B31" s="388"/>
      <c r="C31" s="389"/>
      <c r="D31" s="390"/>
      <c r="E31" s="391"/>
      <c r="F31" s="392"/>
      <c r="G31" s="393"/>
      <c r="H31" s="393"/>
    </row>
    <row r="32" spans="2:8" ht="18">
      <c r="B32" s="394"/>
      <c r="C32" s="395" t="s">
        <v>360</v>
      </c>
      <c r="D32" s="396"/>
      <c r="E32" s="396"/>
      <c r="F32" s="381" t="s">
        <v>192</v>
      </c>
      <c r="G32" s="1842">
        <f>G28*1.25</f>
        <v>78750</v>
      </c>
      <c r="H32" s="1843"/>
    </row>
    <row r="40" spans="2:8">
      <c r="E40" s="1068"/>
      <c r="F40" s="1068"/>
      <c r="G40" s="1069"/>
      <c r="H40" s="1068"/>
    </row>
    <row r="41" spans="2:8">
      <c r="E41" s="1068"/>
      <c r="F41" s="1068"/>
      <c r="G41" s="1068"/>
      <c r="H41" s="1068"/>
    </row>
    <row r="42" spans="2:8">
      <c r="B42" s="397" t="s">
        <v>1997</v>
      </c>
      <c r="E42" s="1068"/>
      <c r="F42" s="1069"/>
      <c r="G42" s="1068"/>
      <c r="H42" s="1068"/>
    </row>
  </sheetData>
  <sheetProtection algorithmName="SHA-512" hashValue="RK4rRAQGM597LAVSiYXI7Zjy9eqy6KGCkQnBYoKKoV0Yvd8Mn7gBEzL1XdUcJ7QYssrHhcyXxrRU0pp8+Lj4Ew==" saltValue="6WM93rjYCZxueydcpHOK5w==" spinCount="100000" sheet="1" objects="1" scenarios="1"/>
  <mergeCells count="9">
    <mergeCell ref="G28:H28"/>
    <mergeCell ref="G30:H30"/>
    <mergeCell ref="G32:H32"/>
    <mergeCell ref="B11:H11"/>
    <mergeCell ref="B12:H12"/>
    <mergeCell ref="G17:H17"/>
    <mergeCell ref="G20:H20"/>
    <mergeCell ref="G23:H23"/>
    <mergeCell ref="G25:H25"/>
  </mergeCells>
  <pageMargins left="0.7" right="0.7" top="0.75" bottom="0.75"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E48"/>
  <sheetViews>
    <sheetView view="pageLayout" topLeftCell="A27" zoomScale="115" zoomScaleNormal="100" zoomScaleSheetLayoutView="70" zoomScalePageLayoutView="115" workbookViewId="0">
      <selection activeCell="A21" sqref="A21:D21"/>
    </sheetView>
  </sheetViews>
  <sheetFormatPr defaultColWidth="9.140625" defaultRowHeight="16.5"/>
  <cols>
    <col min="1" max="1" width="22.7109375" style="1104" customWidth="1"/>
    <col min="2" max="2" width="40.140625" style="1105" customWidth="1"/>
    <col min="3" max="16384" width="9.140625" style="1095"/>
  </cols>
  <sheetData>
    <row r="1" spans="1:5" ht="18" customHeight="1">
      <c r="A1" s="1091" t="s">
        <v>1365</v>
      </c>
      <c r="B1" s="1092" t="s">
        <v>233</v>
      </c>
      <c r="C1" s="1093"/>
      <c r="D1" s="1093"/>
      <c r="E1" s="1094"/>
    </row>
    <row r="2" spans="1:5" ht="18" customHeight="1">
      <c r="A2" s="1091"/>
      <c r="B2" s="1092" t="s">
        <v>1366</v>
      </c>
      <c r="C2" s="1093"/>
      <c r="D2" s="1093"/>
      <c r="E2" s="1094"/>
    </row>
    <row r="3" spans="1:5" ht="33.950000000000003" customHeight="1">
      <c r="A3" s="1096" t="s">
        <v>1367</v>
      </c>
      <c r="B3" s="1894" t="s">
        <v>1368</v>
      </c>
      <c r="C3" s="1894"/>
      <c r="D3" s="1894"/>
      <c r="E3" s="1094"/>
    </row>
    <row r="4" spans="1:5" ht="18" customHeight="1">
      <c r="A4" s="1091" t="s">
        <v>1369</v>
      </c>
      <c r="B4" s="1097" t="s">
        <v>1370</v>
      </c>
      <c r="C4" s="1093"/>
      <c r="D4" s="1093"/>
      <c r="E4" s="1094"/>
    </row>
    <row r="5" spans="1:5" ht="18" customHeight="1">
      <c r="A5" s="1091"/>
      <c r="B5" s="1098" t="s">
        <v>1371</v>
      </c>
      <c r="C5" s="1093"/>
      <c r="D5" s="1093"/>
      <c r="E5" s="1094"/>
    </row>
    <row r="6" spans="1:5" ht="18" customHeight="1">
      <c r="A6" s="1091" t="s">
        <v>1372</v>
      </c>
      <c r="B6" s="1099" t="s">
        <v>1373</v>
      </c>
      <c r="C6" s="1093"/>
      <c r="D6" s="1093"/>
      <c r="E6" s="1094"/>
    </row>
    <row r="7" spans="1:5" ht="18" customHeight="1">
      <c r="A7" s="1091"/>
      <c r="B7" s="1099" t="s">
        <v>1353</v>
      </c>
      <c r="C7" s="1093"/>
      <c r="D7" s="1093"/>
      <c r="E7" s="1094"/>
    </row>
    <row r="8" spans="1:5" ht="18" customHeight="1">
      <c r="A8" s="1091" t="s">
        <v>1374</v>
      </c>
      <c r="B8" s="1100" t="s">
        <v>1375</v>
      </c>
      <c r="C8" s="1093"/>
      <c r="D8" s="1093"/>
      <c r="E8" s="1094"/>
    </row>
    <row r="9" spans="1:5" ht="18" customHeight="1">
      <c r="A9" s="1101" t="s">
        <v>239</v>
      </c>
      <c r="B9" s="1102" t="s">
        <v>1354</v>
      </c>
      <c r="C9" s="1094"/>
      <c r="D9" s="1094"/>
      <c r="E9" s="1094"/>
    </row>
    <row r="10" spans="1:5" ht="18" customHeight="1">
      <c r="A10" s="1101"/>
      <c r="B10" s="1102"/>
      <c r="C10" s="1094"/>
      <c r="D10" s="1094"/>
      <c r="E10" s="1094"/>
    </row>
    <row r="11" spans="1:5" ht="18" customHeight="1">
      <c r="A11" s="1101"/>
      <c r="B11" s="1102"/>
      <c r="C11" s="1094"/>
      <c r="D11" s="1094"/>
      <c r="E11" s="1094"/>
    </row>
    <row r="12" spans="1:5" ht="18" customHeight="1">
      <c r="A12" s="1101"/>
      <c r="B12" s="1102"/>
      <c r="C12" s="1094"/>
      <c r="D12" s="1094"/>
      <c r="E12" s="1094"/>
    </row>
    <row r="13" spans="1:5" ht="18" customHeight="1">
      <c r="A13" s="1101"/>
      <c r="B13" s="1102"/>
      <c r="C13" s="1094"/>
      <c r="D13" s="1094"/>
      <c r="E13" s="1094"/>
    </row>
    <row r="14" spans="1:5" ht="18" customHeight="1">
      <c r="A14" s="1101"/>
      <c r="B14" s="1102"/>
      <c r="C14" s="1094"/>
      <c r="D14" s="1094"/>
      <c r="E14" s="1094"/>
    </row>
    <row r="15" spans="1:5" ht="18" customHeight="1">
      <c r="A15" s="1101"/>
      <c r="B15" s="1102"/>
      <c r="C15" s="1094"/>
      <c r="D15" s="1094"/>
      <c r="E15" s="1094"/>
    </row>
    <row r="16" spans="1:5" ht="18" customHeight="1">
      <c r="A16" s="1101"/>
      <c r="B16" s="1102"/>
      <c r="C16" s="1094"/>
      <c r="D16" s="1094"/>
      <c r="E16" s="1094"/>
    </row>
    <row r="17" spans="1:5" ht="18" customHeight="1">
      <c r="A17" s="1101"/>
      <c r="B17" s="1102"/>
      <c r="C17" s="1094"/>
      <c r="D17" s="1094"/>
      <c r="E17" s="1094"/>
    </row>
    <row r="18" spans="1:5" ht="18" customHeight="1">
      <c r="A18" s="1101"/>
      <c r="B18" s="1102"/>
      <c r="C18" s="1094"/>
      <c r="D18" s="1094"/>
      <c r="E18" s="1094"/>
    </row>
    <row r="19" spans="1:5" ht="18" customHeight="1">
      <c r="A19" s="1101"/>
      <c r="B19" s="1102"/>
      <c r="C19" s="1094"/>
      <c r="D19" s="1094"/>
      <c r="E19" s="1094"/>
    </row>
    <row r="20" spans="1:5" ht="18" customHeight="1">
      <c r="A20" s="1101"/>
      <c r="B20" s="1102"/>
      <c r="C20" s="1094"/>
      <c r="D20" s="1094"/>
      <c r="E20" s="1094"/>
    </row>
    <row r="21" spans="1:5" ht="42.6" customHeight="1">
      <c r="A21" s="1895" t="s">
        <v>1376</v>
      </c>
      <c r="B21" s="1895"/>
      <c r="C21" s="1895"/>
      <c r="D21" s="1895"/>
      <c r="E21" s="1103"/>
    </row>
    <row r="22" spans="1:5" ht="18" customHeight="1">
      <c r="A22" s="1101"/>
      <c r="B22" s="1102"/>
      <c r="C22" s="1094"/>
      <c r="D22" s="1094"/>
      <c r="E22" s="1094"/>
    </row>
    <row r="23" spans="1:5" ht="28.35" customHeight="1">
      <c r="A23" s="1896" t="s">
        <v>1377</v>
      </c>
      <c r="B23" s="1896"/>
      <c r="C23" s="1896"/>
      <c r="D23" s="1896"/>
      <c r="E23" s="1094"/>
    </row>
    <row r="24" spans="1:5" ht="18" customHeight="1">
      <c r="A24" s="1101"/>
      <c r="B24" s="1102"/>
      <c r="C24" s="1094"/>
      <c r="D24" s="1094"/>
      <c r="E24" s="1094"/>
    </row>
    <row r="25" spans="1:5" ht="18" customHeight="1">
      <c r="A25" s="1101"/>
      <c r="B25" s="1102"/>
      <c r="C25" s="1094"/>
      <c r="D25" s="1094"/>
      <c r="E25" s="1094"/>
    </row>
    <row r="26" spans="1:5" ht="18" customHeight="1">
      <c r="A26" s="1101"/>
      <c r="B26" s="1102"/>
      <c r="C26" s="1094"/>
      <c r="D26" s="1094"/>
      <c r="E26" s="1094"/>
    </row>
    <row r="27" spans="1:5" ht="18" customHeight="1">
      <c r="A27" s="1101"/>
      <c r="B27" s="1102"/>
      <c r="C27" s="1094"/>
      <c r="D27" s="1094"/>
      <c r="E27" s="1094"/>
    </row>
    <row r="28" spans="1:5" ht="18" customHeight="1">
      <c r="A28" s="1101"/>
      <c r="B28" s="1102"/>
      <c r="C28" s="1094"/>
      <c r="D28" s="1094"/>
      <c r="E28" s="1094"/>
    </row>
    <row r="29" spans="1:5" ht="18" customHeight="1">
      <c r="A29" s="1101"/>
      <c r="B29" s="1102"/>
      <c r="C29" s="1094"/>
      <c r="D29" s="1094"/>
      <c r="E29" s="1094"/>
    </row>
    <row r="30" spans="1:5" ht="18" customHeight="1">
      <c r="A30" s="1101"/>
      <c r="B30" s="1102"/>
      <c r="C30" s="1094"/>
      <c r="D30" s="1094"/>
      <c r="E30" s="1094"/>
    </row>
    <row r="31" spans="1:5" ht="18" customHeight="1">
      <c r="A31" s="1101"/>
      <c r="B31" s="1102"/>
      <c r="C31" s="1094"/>
      <c r="D31" s="1094"/>
      <c r="E31" s="1094"/>
    </row>
    <row r="32" spans="1:5" ht="18" customHeight="1">
      <c r="A32" s="1101"/>
      <c r="B32" s="1102"/>
      <c r="C32" s="1094"/>
      <c r="D32" s="1094"/>
      <c r="E32" s="1094"/>
    </row>
    <row r="33" spans="1:5" ht="18" customHeight="1">
      <c r="A33" s="1101"/>
      <c r="B33" s="1102"/>
      <c r="C33" s="1094"/>
      <c r="D33" s="1094"/>
      <c r="E33" s="1094"/>
    </row>
    <row r="34" spans="1:5" ht="18" customHeight="1">
      <c r="A34" s="1101"/>
      <c r="B34" s="1102"/>
      <c r="C34" s="1094"/>
      <c r="D34" s="1094"/>
      <c r="E34" s="1094"/>
    </row>
    <row r="35" spans="1:5" ht="18" customHeight="1">
      <c r="A35" s="1101"/>
      <c r="B35" s="1102"/>
      <c r="C35" s="1094"/>
      <c r="D35" s="1094"/>
      <c r="E35" s="1094"/>
    </row>
    <row r="36" spans="1:5" ht="18" customHeight="1">
      <c r="A36" s="1101"/>
      <c r="B36" s="1102"/>
      <c r="C36" s="1094"/>
      <c r="D36" s="1094"/>
      <c r="E36" s="1094"/>
    </row>
    <row r="37" spans="1:5" ht="18" customHeight="1">
      <c r="A37" s="1101"/>
      <c r="B37" s="1102"/>
      <c r="C37" s="1094"/>
      <c r="D37" s="1094"/>
      <c r="E37" s="1094"/>
    </row>
    <row r="38" spans="1:5" ht="18" customHeight="1">
      <c r="A38" s="1101"/>
      <c r="B38" s="1102"/>
      <c r="C38" s="1094"/>
      <c r="D38" s="1094"/>
      <c r="E38" s="1094"/>
    </row>
    <row r="39" spans="1:5" ht="18" customHeight="1">
      <c r="A39" s="1101"/>
      <c r="B39" s="1102"/>
      <c r="C39" s="1094"/>
      <c r="D39" s="1094"/>
      <c r="E39" s="1094"/>
    </row>
    <row r="40" spans="1:5" ht="18" customHeight="1">
      <c r="A40" s="1101"/>
      <c r="B40" s="1102"/>
      <c r="C40" s="1094"/>
      <c r="D40" s="1094"/>
      <c r="E40" s="1094"/>
    </row>
    <row r="41" spans="1:5" ht="18" customHeight="1">
      <c r="A41" s="1101"/>
      <c r="B41" s="1102"/>
      <c r="C41" s="1094"/>
      <c r="D41" s="1094"/>
      <c r="E41" s="1094"/>
    </row>
    <row r="42" spans="1:5" ht="18" customHeight="1">
      <c r="A42" s="1101"/>
      <c r="B42" s="1102"/>
      <c r="C42" s="1094"/>
      <c r="D42" s="1094"/>
      <c r="E42" s="1094"/>
    </row>
    <row r="43" spans="1:5" ht="18" customHeight="1">
      <c r="A43" s="1101"/>
      <c r="B43" s="1102"/>
      <c r="C43" s="1094"/>
      <c r="D43" s="1094"/>
      <c r="E43" s="1094"/>
    </row>
    <row r="44" spans="1:5" ht="18" customHeight="1"/>
    <row r="45" spans="1:5" ht="18" customHeight="1"/>
    <row r="46" spans="1:5" ht="18" customHeight="1"/>
    <row r="47" spans="1:5" ht="18" customHeight="1"/>
    <row r="48" spans="1:5" ht="18" customHeight="1"/>
  </sheetData>
  <sheetProtection algorithmName="SHA-512" hashValue="htsWu8/zXdf5M31SAnVBjEjlzLanYkQRmgEJeoAhOGS3hgXPhHRpPkA45Ovk9wGm62TJXGy2PzhIvnj2xuECpQ==" saltValue="xqcX50idSW9QgU4Mu0a/+A==" spinCount="100000" sheet="1" objects="1" scenarios="1"/>
  <mergeCells count="3">
    <mergeCell ref="B3:D3"/>
    <mergeCell ref="A21:D21"/>
    <mergeCell ref="A23:D23"/>
  </mergeCells>
  <pageMargins left="0.9055118110236221" right="0.9055118110236221" top="0.98425196850393704" bottom="0.94488188976377963" header="0" footer="0.39370078740157483"/>
  <pageSetup paperSize="9" orientation="portrait" horizontalDpi="4294967293" verticalDpi="4294967293" r:id="rId1"/>
  <headerFooter differentFirst="1">
    <firstFooter>&amp;C&amp;"Arial Narrow,Regular"&amp;8Zadar, ožujak 2019.</firstFooter>
  </headerFooter>
  <rowBreaks count="1" manualBreakCount="1">
    <brk id="38"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48"/>
  <sheetViews>
    <sheetView view="pageLayout" topLeftCell="A4" zoomScale="70" zoomScaleNormal="100" zoomScaleSheetLayoutView="70" zoomScalePageLayoutView="70" workbookViewId="0">
      <selection activeCell="A23" sqref="A23:D23"/>
    </sheetView>
  </sheetViews>
  <sheetFormatPr defaultColWidth="9.140625" defaultRowHeight="16.5"/>
  <cols>
    <col min="1" max="1" width="22.7109375" style="1104" customWidth="1"/>
    <col min="2" max="2" width="40.140625" style="1105" customWidth="1"/>
    <col min="3" max="16384" width="9.140625" style="1095"/>
  </cols>
  <sheetData>
    <row r="1" spans="1:4" ht="18" customHeight="1">
      <c r="A1" s="1091" t="s">
        <v>1365</v>
      </c>
      <c r="B1" s="1092" t="s">
        <v>233</v>
      </c>
      <c r="C1" s="1093"/>
      <c r="D1" s="1093"/>
    </row>
    <row r="2" spans="1:4" ht="18" customHeight="1">
      <c r="A2" s="1091"/>
      <c r="B2" s="1092" t="s">
        <v>1366</v>
      </c>
      <c r="C2" s="1093"/>
      <c r="D2" s="1093"/>
    </row>
    <row r="3" spans="1:4" ht="33.950000000000003" customHeight="1">
      <c r="A3" s="1096" t="s">
        <v>1367</v>
      </c>
      <c r="B3" s="1894" t="s">
        <v>1368</v>
      </c>
      <c r="C3" s="1894"/>
      <c r="D3" s="1894"/>
    </row>
    <row r="4" spans="1:4" ht="18" customHeight="1">
      <c r="A4" s="1091" t="s">
        <v>1369</v>
      </c>
      <c r="B4" s="1097" t="s">
        <v>1370</v>
      </c>
      <c r="C4" s="1093"/>
      <c r="D4" s="1093"/>
    </row>
    <row r="5" spans="1:4" ht="18" customHeight="1">
      <c r="A5" s="1091"/>
      <c r="B5" s="1098" t="s">
        <v>1371</v>
      </c>
      <c r="C5" s="1093"/>
      <c r="D5" s="1093"/>
    </row>
    <row r="6" spans="1:4" ht="18" customHeight="1">
      <c r="A6" s="1091" t="s">
        <v>1372</v>
      </c>
      <c r="B6" s="1099" t="s">
        <v>1373</v>
      </c>
      <c r="C6" s="1093"/>
      <c r="D6" s="1093"/>
    </row>
    <row r="7" spans="1:4" ht="18" customHeight="1">
      <c r="A7" s="1091"/>
      <c r="B7" s="1099" t="s">
        <v>1353</v>
      </c>
      <c r="C7" s="1093"/>
      <c r="D7" s="1093"/>
    </row>
    <row r="8" spans="1:4" ht="18" customHeight="1">
      <c r="A8" s="1091" t="s">
        <v>1378</v>
      </c>
      <c r="B8" s="1100" t="s">
        <v>1379</v>
      </c>
      <c r="C8" s="1093"/>
      <c r="D8" s="1093"/>
    </row>
    <row r="9" spans="1:4" ht="18" customHeight="1">
      <c r="A9" s="1091"/>
      <c r="B9" s="1100" t="s">
        <v>1380</v>
      </c>
      <c r="C9" s="1093"/>
      <c r="D9" s="1093"/>
    </row>
    <row r="10" spans="1:4" ht="18" customHeight="1">
      <c r="A10" s="1091"/>
      <c r="B10" s="1100" t="s">
        <v>1381</v>
      </c>
      <c r="C10" s="1093"/>
      <c r="D10" s="1093"/>
    </row>
    <row r="11" spans="1:4" ht="18" customHeight="1">
      <c r="A11" s="1091" t="s">
        <v>1382</v>
      </c>
      <c r="B11" s="1100" t="s">
        <v>1383</v>
      </c>
      <c r="C11" s="1093"/>
      <c r="D11" s="1093"/>
    </row>
    <row r="12" spans="1:4" ht="18" customHeight="1">
      <c r="A12" s="1091" t="s">
        <v>1384</v>
      </c>
      <c r="B12" s="1100" t="s">
        <v>1375</v>
      </c>
      <c r="C12" s="1093"/>
      <c r="D12" s="1093"/>
    </row>
    <row r="13" spans="1:4" ht="18" customHeight="1">
      <c r="A13" s="1091" t="s">
        <v>1385</v>
      </c>
      <c r="B13" s="1100" t="s">
        <v>1386</v>
      </c>
      <c r="C13" s="1093"/>
      <c r="D13" s="1093"/>
    </row>
    <row r="14" spans="1:4" ht="18" customHeight="1">
      <c r="A14" s="1091" t="s">
        <v>1387</v>
      </c>
      <c r="B14" s="1100" t="s">
        <v>1388</v>
      </c>
      <c r="C14" s="1093"/>
      <c r="D14" s="1093"/>
    </row>
    <row r="15" spans="1:4" ht="18" customHeight="1">
      <c r="A15" s="1101" t="s">
        <v>239</v>
      </c>
      <c r="B15" s="1102" t="s">
        <v>1354</v>
      </c>
      <c r="C15" s="1094"/>
      <c r="D15" s="1094"/>
    </row>
    <row r="16" spans="1:4" ht="18" customHeight="1">
      <c r="A16" s="1101"/>
      <c r="B16" s="1102"/>
      <c r="C16" s="1094"/>
      <c r="D16" s="1094"/>
    </row>
    <row r="17" spans="1:4" ht="18" customHeight="1">
      <c r="A17" s="1101"/>
      <c r="B17" s="1102"/>
      <c r="C17" s="1094"/>
      <c r="D17" s="1094"/>
    </row>
    <row r="18" spans="1:4" ht="18" customHeight="1">
      <c r="A18" s="1101"/>
      <c r="B18" s="1102"/>
      <c r="C18" s="1094"/>
      <c r="D18" s="1094"/>
    </row>
    <row r="19" spans="1:4" ht="18" customHeight="1">
      <c r="A19" s="1101"/>
      <c r="B19" s="1102"/>
      <c r="C19" s="1094"/>
      <c r="D19" s="1094"/>
    </row>
    <row r="20" spans="1:4" ht="18" customHeight="1">
      <c r="A20" s="1101"/>
      <c r="B20" s="1102"/>
      <c r="C20" s="1094"/>
      <c r="D20" s="1094"/>
    </row>
    <row r="21" spans="1:4" ht="42.6" customHeight="1">
      <c r="A21" s="1895" t="s">
        <v>1389</v>
      </c>
      <c r="B21" s="1895"/>
      <c r="C21" s="1895"/>
      <c r="D21" s="1895"/>
    </row>
    <row r="22" spans="1:4" ht="18" customHeight="1">
      <c r="A22" s="1101"/>
      <c r="B22" s="1102"/>
      <c r="C22" s="1094"/>
      <c r="D22" s="1094"/>
    </row>
    <row r="23" spans="1:4" ht="28.35" customHeight="1">
      <c r="A23" s="1896" t="s">
        <v>1390</v>
      </c>
      <c r="B23" s="1896"/>
      <c r="C23" s="1896"/>
      <c r="D23" s="1896"/>
    </row>
    <row r="24" spans="1:4" ht="18" customHeight="1">
      <c r="A24" s="1101"/>
      <c r="B24" s="1102"/>
      <c r="C24" s="1094"/>
      <c r="D24" s="1094"/>
    </row>
    <row r="25" spans="1:4" ht="18" customHeight="1">
      <c r="A25" s="1101"/>
      <c r="B25" s="1102"/>
      <c r="C25" s="1094"/>
      <c r="D25" s="1094"/>
    </row>
    <row r="26" spans="1:4" ht="18" customHeight="1">
      <c r="A26" s="1101"/>
      <c r="B26" s="1102"/>
      <c r="C26" s="1094"/>
      <c r="D26" s="1094"/>
    </row>
    <row r="27" spans="1:4" ht="18" customHeight="1">
      <c r="A27" s="1106"/>
      <c r="B27" s="1107"/>
      <c r="C27" s="1108"/>
      <c r="D27" s="1108"/>
    </row>
    <row r="28" spans="1:4" ht="18" customHeight="1">
      <c r="A28" s="1101"/>
      <c r="B28" s="1102"/>
      <c r="C28" s="1094"/>
      <c r="D28" s="1094"/>
    </row>
    <row r="29" spans="1:4" ht="18" customHeight="1">
      <c r="A29" s="1101"/>
      <c r="B29" s="1102"/>
      <c r="C29" s="1094"/>
      <c r="D29" s="1094"/>
    </row>
    <row r="30" spans="1:4" ht="18" customHeight="1">
      <c r="A30" s="1101"/>
      <c r="B30" s="1102"/>
      <c r="C30" s="1094"/>
      <c r="D30" s="1094"/>
    </row>
    <row r="31" spans="1:4" ht="18" customHeight="1">
      <c r="A31" s="1101"/>
      <c r="B31" s="1102"/>
      <c r="C31" s="1094"/>
      <c r="D31" s="1094"/>
    </row>
    <row r="32" spans="1:4" ht="18" customHeight="1">
      <c r="A32" s="1101"/>
      <c r="B32" s="1102"/>
      <c r="C32" s="1094"/>
      <c r="D32" s="1094"/>
    </row>
    <row r="33" spans="1:4" ht="18" customHeight="1">
      <c r="A33" s="1101"/>
      <c r="B33" s="1102"/>
      <c r="C33" s="1094"/>
      <c r="D33" s="1094"/>
    </row>
    <row r="34" spans="1:4" ht="18" customHeight="1">
      <c r="A34" s="1101"/>
      <c r="B34" s="1102"/>
      <c r="C34" s="1094"/>
      <c r="D34" s="1094"/>
    </row>
    <row r="35" spans="1:4" ht="18" customHeight="1">
      <c r="A35" s="1101"/>
      <c r="B35" s="1102"/>
      <c r="C35" s="1094"/>
      <c r="D35" s="1094"/>
    </row>
    <row r="36" spans="1:4" ht="18" customHeight="1">
      <c r="A36" s="1101"/>
      <c r="B36" s="1102"/>
      <c r="C36" s="1094"/>
      <c r="D36" s="1094"/>
    </row>
    <row r="37" spans="1:4" ht="18" customHeight="1">
      <c r="A37" s="1101"/>
      <c r="B37" s="1102"/>
      <c r="C37" s="1094"/>
      <c r="D37" s="1094"/>
    </row>
    <row r="38" spans="1:4" ht="18" customHeight="1">
      <c r="A38" s="1101"/>
      <c r="B38" s="1102"/>
      <c r="C38" s="1094"/>
      <c r="D38" s="1094"/>
    </row>
    <row r="39" spans="1:4" ht="18" customHeight="1">
      <c r="A39" s="1101"/>
      <c r="B39" s="1102"/>
      <c r="C39" s="1094"/>
      <c r="D39" s="1094"/>
    </row>
    <row r="40" spans="1:4" ht="18" customHeight="1">
      <c r="A40" s="1101"/>
      <c r="B40" s="1102"/>
      <c r="C40" s="1094"/>
      <c r="D40" s="1094"/>
    </row>
    <row r="41" spans="1:4" ht="18" customHeight="1">
      <c r="A41" s="1101"/>
      <c r="B41" s="1102"/>
      <c r="C41" s="1094"/>
      <c r="D41" s="1094"/>
    </row>
    <row r="42" spans="1:4" ht="18" customHeight="1">
      <c r="A42" s="1101"/>
      <c r="B42" s="1102"/>
      <c r="C42" s="1094"/>
      <c r="D42" s="1094"/>
    </row>
    <row r="43" spans="1:4" ht="18" customHeight="1">
      <c r="A43" s="1101"/>
      <c r="B43" s="1102"/>
      <c r="C43" s="1094"/>
      <c r="D43" s="1094"/>
    </row>
    <row r="44" spans="1:4" ht="18" customHeight="1"/>
    <row r="45" spans="1:4" ht="18" customHeight="1"/>
    <row r="46" spans="1:4" ht="18" customHeight="1"/>
    <row r="47" spans="1:4" ht="18" customHeight="1"/>
    <row r="48" spans="1:4" ht="18" customHeight="1"/>
  </sheetData>
  <sheetProtection algorithmName="SHA-512" hashValue="zJTuuowUPEF24VQlskhCFV4PuyOOkmCVpF26KZHfxLZxD91w2KfdVwnLDHL3gdgEIh5xBI1KeAP5Ak1BGDbC2w==" saltValue="EI2wPVu7KbEah/uaWrVTVg==" spinCount="100000" sheet="1" objects="1" scenarios="1"/>
  <mergeCells count="3">
    <mergeCell ref="B3:D3"/>
    <mergeCell ref="A21:D21"/>
    <mergeCell ref="A23:D23"/>
  </mergeCells>
  <pageMargins left="0.9055118110236221" right="0.9055118110236221" top="0.98425196850393704" bottom="0.94488188976377963" header="0" footer="0.39370078740157483"/>
  <pageSetup paperSize="9" orientation="portrait" r:id="rId1"/>
  <headerFooter differentFirst="1"/>
  <rowBreaks count="1" manualBreakCount="1">
    <brk id="38"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0"/>
  <sheetViews>
    <sheetView view="pageLayout" topLeftCell="A22" zoomScaleNormal="100" zoomScaleSheetLayoutView="85" workbookViewId="0">
      <selection activeCell="H13" sqref="H13"/>
    </sheetView>
  </sheetViews>
  <sheetFormatPr defaultColWidth="9.140625" defaultRowHeight="16.5"/>
  <cols>
    <col min="1" max="1" width="4.85546875" style="1120" customWidth="1"/>
    <col min="2" max="2" width="4.85546875" style="1123" customWidth="1"/>
    <col min="3" max="3" width="4" style="1105" customWidth="1"/>
    <col min="4" max="4" width="25" style="1116" customWidth="1"/>
    <col min="5" max="5" width="4.85546875" style="1117" customWidth="1"/>
    <col min="6" max="6" width="10" style="1118" customWidth="1"/>
    <col min="7" max="16384" width="9.140625" style="1122"/>
  </cols>
  <sheetData>
    <row r="1" spans="1:6" s="1113" customFormat="1" ht="18">
      <c r="A1" s="1897" t="s">
        <v>1062</v>
      </c>
      <c r="B1" s="1897"/>
      <c r="C1" s="1109"/>
      <c r="D1" s="1110"/>
      <c r="E1" s="1111"/>
      <c r="F1" s="1112"/>
    </row>
    <row r="2" spans="1:6" s="1119" customFormat="1">
      <c r="A2" s="1114"/>
      <c r="B2" s="1115"/>
      <c r="C2" s="1105"/>
      <c r="D2" s="1116"/>
      <c r="E2" s="1117"/>
      <c r="F2" s="1118"/>
    </row>
    <row r="3" spans="1:6">
      <c r="B3" s="1121"/>
      <c r="E3" s="1122"/>
      <c r="F3" s="1118" t="s">
        <v>1391</v>
      </c>
    </row>
    <row r="4" spans="1:6">
      <c r="B4" s="1121"/>
      <c r="E4" s="1122"/>
    </row>
    <row r="5" spans="1:6">
      <c r="C5" s="1105" t="s">
        <v>1063</v>
      </c>
      <c r="F5" s="1118">
        <v>2</v>
      </c>
    </row>
    <row r="7" spans="1:6">
      <c r="C7" s="1124" t="s">
        <v>1066</v>
      </c>
      <c r="D7" s="1125" t="s">
        <v>1058</v>
      </c>
    </row>
    <row r="8" spans="1:6">
      <c r="C8" s="1122" t="s">
        <v>1067</v>
      </c>
      <c r="D8" s="1105" t="s">
        <v>1064</v>
      </c>
      <c r="F8" s="1118">
        <v>3</v>
      </c>
    </row>
    <row r="9" spans="1:6">
      <c r="C9" s="1105" t="s">
        <v>1069</v>
      </c>
      <c r="D9" s="1116" t="s">
        <v>1068</v>
      </c>
      <c r="F9" s="1118">
        <v>4</v>
      </c>
    </row>
    <row r="10" spans="1:6">
      <c r="C10" s="1105" t="s">
        <v>1071</v>
      </c>
      <c r="D10" s="1116" t="s">
        <v>1070</v>
      </c>
      <c r="F10" s="1118">
        <v>6</v>
      </c>
    </row>
    <row r="11" spans="1:6">
      <c r="C11" s="1105" t="s">
        <v>1073</v>
      </c>
      <c r="D11" s="1116" t="s">
        <v>1072</v>
      </c>
      <c r="F11" s="1118">
        <v>11</v>
      </c>
    </row>
    <row r="12" spans="1:6">
      <c r="C12" s="1105" t="s">
        <v>1075</v>
      </c>
      <c r="D12" s="1116" t="s">
        <v>1074</v>
      </c>
      <c r="F12" s="1118">
        <v>12</v>
      </c>
    </row>
    <row r="13" spans="1:6">
      <c r="C13" s="1105" t="s">
        <v>1077</v>
      </c>
      <c r="D13" s="1116" t="s">
        <v>1076</v>
      </c>
      <c r="F13" s="1118">
        <v>15</v>
      </c>
    </row>
    <row r="14" spans="1:6">
      <c r="C14" s="1105" t="s">
        <v>1355</v>
      </c>
      <c r="D14" s="1116" t="s">
        <v>1078</v>
      </c>
      <c r="F14" s="1118">
        <v>19</v>
      </c>
    </row>
    <row r="16" spans="1:6">
      <c r="C16" s="1125" t="s">
        <v>1079</v>
      </c>
      <c r="D16" s="1126" t="s">
        <v>1080</v>
      </c>
    </row>
    <row r="17" spans="3:6">
      <c r="C17" s="1105" t="s">
        <v>1081</v>
      </c>
      <c r="D17" s="1116" t="s">
        <v>1356</v>
      </c>
      <c r="F17" s="1118">
        <v>20</v>
      </c>
    </row>
    <row r="18" spans="3:6">
      <c r="C18" s="1105" t="s">
        <v>1083</v>
      </c>
      <c r="D18" s="1116" t="s">
        <v>1092</v>
      </c>
      <c r="F18" s="1118">
        <v>23</v>
      </c>
    </row>
    <row r="19" spans="3:6">
      <c r="C19" s="1105" t="s">
        <v>1085</v>
      </c>
      <c r="D19" s="1116" t="s">
        <v>1082</v>
      </c>
      <c r="F19" s="1118">
        <v>26</v>
      </c>
    </row>
    <row r="20" spans="3:6">
      <c r="C20" s="1105" t="s">
        <v>1087</v>
      </c>
      <c r="D20" s="1116" t="s">
        <v>1084</v>
      </c>
      <c r="F20" s="1118">
        <v>27</v>
      </c>
    </row>
    <row r="21" spans="3:6">
      <c r="C21" s="1105" t="s">
        <v>1089</v>
      </c>
      <c r="D21" s="1116" t="s">
        <v>1084</v>
      </c>
      <c r="F21" s="1118">
        <v>29</v>
      </c>
    </row>
    <row r="22" spans="3:6">
      <c r="C22" s="1105" t="s">
        <v>1091</v>
      </c>
      <c r="D22" s="1116" t="s">
        <v>1357</v>
      </c>
      <c r="F22" s="1118">
        <v>32</v>
      </c>
    </row>
    <row r="23" spans="3:6">
      <c r="C23" s="1105" t="s">
        <v>1093</v>
      </c>
      <c r="D23" s="1116" t="s">
        <v>1358</v>
      </c>
      <c r="F23" s="1118">
        <v>33</v>
      </c>
    </row>
    <row r="24" spans="3:6">
      <c r="C24" s="1105" t="s">
        <v>1238</v>
      </c>
      <c r="D24" s="1116" t="s">
        <v>1086</v>
      </c>
      <c r="F24" s="1118">
        <v>34</v>
      </c>
    </row>
    <row r="25" spans="3:6">
      <c r="C25" s="1105" t="s">
        <v>1359</v>
      </c>
      <c r="D25" s="1116" t="s">
        <v>1088</v>
      </c>
      <c r="F25" s="1118">
        <v>35</v>
      </c>
    </row>
    <row r="26" spans="3:6">
      <c r="C26" s="1105" t="s">
        <v>1360</v>
      </c>
      <c r="D26" s="1116" t="s">
        <v>1094</v>
      </c>
      <c r="F26" s="1118">
        <v>37</v>
      </c>
    </row>
    <row r="27" spans="3:6">
      <c r="C27" s="1105" t="s">
        <v>1361</v>
      </c>
      <c r="D27" s="1116" t="s">
        <v>1095</v>
      </c>
      <c r="F27" s="1118">
        <v>38</v>
      </c>
    </row>
    <row r="28" spans="3:6">
      <c r="C28" s="1105" t="s">
        <v>1362</v>
      </c>
      <c r="D28" s="1116" t="s">
        <v>1363</v>
      </c>
      <c r="F28" s="1118">
        <v>39</v>
      </c>
    </row>
    <row r="30" spans="3:6">
      <c r="C30" s="1105" t="s">
        <v>1364</v>
      </c>
      <c r="F30" s="1118">
        <v>40</v>
      </c>
    </row>
  </sheetData>
  <sheetProtection algorithmName="SHA-512" hashValue="Q8BXRR63GGgDcWXMIkrSg6D1hdAuxZbRswuhgFhDOeJP8e8c0UTaZOjf4Te8z7UP/gmsmBczCSLWALw8Ae7Rkw==" saltValue="XXvrbqtQihKtn8i1l7bGtQ==" spinCount="100000" sheet="1" objects="1" scenarios="1"/>
  <mergeCells count="1">
    <mergeCell ref="A1:B1"/>
  </mergeCells>
  <pageMargins left="0.9055118110236221" right="0.51181102362204722" top="0.9055118110236221" bottom="0.94488188976377963" header="0.39370078740157483" footer="0.39370078740157483"/>
  <pageSetup paperSize="9"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40"/>
  <sheetViews>
    <sheetView view="pageLayout" zoomScale="55" zoomScaleNormal="40" zoomScalePageLayoutView="55" workbookViewId="0">
      <selection activeCell="B18" sqref="B18"/>
    </sheetView>
  </sheetViews>
  <sheetFormatPr defaultColWidth="9.140625" defaultRowHeight="16.5"/>
  <cols>
    <col min="1" max="1" width="2.42578125" style="1127" customWidth="1"/>
    <col min="2" max="2" width="82.85546875" style="1123" customWidth="1"/>
    <col min="3" max="3" width="4" style="1105" customWidth="1"/>
    <col min="4" max="4" width="25" style="1116" customWidth="1"/>
    <col min="5" max="6" width="10" style="1117" customWidth="1"/>
    <col min="7" max="16384" width="9.140625" style="1122"/>
  </cols>
  <sheetData>
    <row r="1" spans="1:6" s="1113" customFormat="1" ht="18">
      <c r="A1" s="1897" t="s">
        <v>22</v>
      </c>
      <c r="B1" s="1897"/>
      <c r="C1" s="1109"/>
      <c r="D1" s="1110"/>
      <c r="E1" s="1111"/>
      <c r="F1" s="1111"/>
    </row>
    <row r="2" spans="1:6" s="1119" customFormat="1">
      <c r="A2" s="1127"/>
      <c r="B2" s="1123"/>
      <c r="C2" s="1105"/>
      <c r="D2" s="1116"/>
      <c r="E2" s="1117"/>
      <c r="F2" s="1117"/>
    </row>
    <row r="3" spans="1:6" s="1119" customFormat="1">
      <c r="A3" s="1128" t="s">
        <v>1392</v>
      </c>
      <c r="B3" s="1129" t="s">
        <v>1393</v>
      </c>
      <c r="C3" s="1105"/>
      <c r="D3" s="1116"/>
      <c r="E3" s="1117"/>
      <c r="F3" s="1117"/>
    </row>
    <row r="4" spans="1:6" s="1119" customFormat="1" ht="66">
      <c r="A4" s="1128" t="s">
        <v>1392</v>
      </c>
      <c r="B4" s="1129" t="s">
        <v>1394</v>
      </c>
      <c r="C4" s="1105"/>
      <c r="D4" s="1116"/>
      <c r="E4" s="1117"/>
      <c r="F4" s="1117"/>
    </row>
    <row r="5" spans="1:6" s="1119" customFormat="1" ht="33">
      <c r="A5" s="1128" t="s">
        <v>1392</v>
      </c>
      <c r="B5" s="1129" t="s">
        <v>1395</v>
      </c>
      <c r="C5" s="1105"/>
      <c r="D5" s="1116"/>
      <c r="E5" s="1117"/>
      <c r="F5" s="1117"/>
    </row>
    <row r="6" spans="1:6" ht="33">
      <c r="A6" s="1128" t="s">
        <v>1392</v>
      </c>
      <c r="B6" s="1123" t="s">
        <v>1396</v>
      </c>
    </row>
    <row r="7" spans="1:6" ht="49.5">
      <c r="A7" s="1128" t="s">
        <v>1392</v>
      </c>
      <c r="B7" s="1129" t="s">
        <v>1397</v>
      </c>
    </row>
    <row r="8" spans="1:6" ht="49.5">
      <c r="A8" s="1128" t="s">
        <v>1392</v>
      </c>
      <c r="B8" s="1129" t="s">
        <v>1398</v>
      </c>
    </row>
    <row r="9" spans="1:6" ht="33">
      <c r="A9" s="1128" t="s">
        <v>1392</v>
      </c>
      <c r="B9" s="1129" t="s">
        <v>1399</v>
      </c>
    </row>
    <row r="10" spans="1:6" ht="49.5">
      <c r="A10" s="1128" t="s">
        <v>1392</v>
      </c>
      <c r="B10" s="1123" t="s">
        <v>1400</v>
      </c>
    </row>
    <row r="11" spans="1:6" s="1133" customFormat="1" ht="33">
      <c r="A11" s="1128" t="s">
        <v>1392</v>
      </c>
      <c r="B11" s="1123" t="s">
        <v>1401</v>
      </c>
      <c r="C11" s="1130"/>
      <c r="D11" s="1131"/>
      <c r="E11" s="1132"/>
      <c r="F11" s="1132"/>
    </row>
    <row r="12" spans="1:6" s="1133" customFormat="1" ht="49.5">
      <c r="A12" s="1128" t="s">
        <v>1392</v>
      </c>
      <c r="B12" s="1129" t="s">
        <v>1402</v>
      </c>
      <c r="C12" s="1130"/>
      <c r="D12" s="1131"/>
      <c r="E12" s="1132"/>
      <c r="F12" s="1132"/>
    </row>
    <row r="13" spans="1:6" s="1133" customFormat="1">
      <c r="A13" s="1128" t="s">
        <v>1392</v>
      </c>
      <c r="B13" s="1123" t="s">
        <v>1403</v>
      </c>
      <c r="C13" s="1134"/>
      <c r="D13" s="1135"/>
      <c r="E13" s="1132"/>
      <c r="F13" s="1132"/>
    </row>
    <row r="14" spans="1:6" s="1133" customFormat="1" ht="66">
      <c r="A14" s="1128" t="s">
        <v>1392</v>
      </c>
      <c r="B14" s="1123" t="s">
        <v>1404</v>
      </c>
      <c r="C14" s="1130"/>
      <c r="D14" s="1131"/>
      <c r="E14" s="1132"/>
      <c r="F14" s="1132"/>
    </row>
    <row r="15" spans="1:6" s="1133" customFormat="1" ht="66">
      <c r="A15" s="1128" t="s">
        <v>1392</v>
      </c>
      <c r="B15" s="1123" t="s">
        <v>1405</v>
      </c>
      <c r="C15" s="1130"/>
      <c r="D15" s="1131"/>
      <c r="E15" s="1132"/>
      <c r="F15" s="1132"/>
    </row>
    <row r="16" spans="1:6" s="1133" customFormat="1" ht="33">
      <c r="A16" s="1128" t="s">
        <v>1392</v>
      </c>
      <c r="B16" s="1123" t="s">
        <v>1406</v>
      </c>
      <c r="C16" s="1130"/>
      <c r="D16" s="1131"/>
      <c r="E16" s="1132"/>
      <c r="F16" s="1132"/>
    </row>
    <row r="17" spans="1:6" s="1133" customFormat="1" ht="33">
      <c r="A17" s="1128" t="s">
        <v>1392</v>
      </c>
      <c r="B17" s="1123" t="s">
        <v>1407</v>
      </c>
      <c r="C17" s="1130"/>
      <c r="D17" s="1131"/>
      <c r="E17" s="1132"/>
      <c r="F17" s="1132"/>
    </row>
    <row r="18" spans="1:6" s="1133" customFormat="1" ht="49.5">
      <c r="A18" s="1128" t="s">
        <v>1392</v>
      </c>
      <c r="B18" s="1123" t="s">
        <v>1408</v>
      </c>
      <c r="C18" s="1130"/>
      <c r="D18" s="1131"/>
      <c r="E18" s="1132"/>
      <c r="F18" s="1132"/>
    </row>
    <row r="19" spans="1:6" s="1133" customFormat="1">
      <c r="A19" s="1136"/>
      <c r="B19" s="1123"/>
      <c r="C19" s="1130"/>
      <c r="D19" s="1131"/>
      <c r="E19" s="1132"/>
      <c r="F19" s="1132"/>
    </row>
    <row r="20" spans="1:6" s="1133" customFormat="1">
      <c r="A20" s="1136"/>
      <c r="B20" s="1123"/>
      <c r="C20" s="1135"/>
      <c r="D20" s="1137"/>
      <c r="E20" s="1132"/>
      <c r="F20" s="1132"/>
    </row>
    <row r="21" spans="1:6" s="1133" customFormat="1">
      <c r="A21" s="1136"/>
      <c r="B21" s="1123"/>
      <c r="C21" s="1130"/>
      <c r="D21" s="1131"/>
      <c r="E21" s="1132"/>
      <c r="F21" s="1132"/>
    </row>
    <row r="22" spans="1:6" s="1133" customFormat="1">
      <c r="A22" s="1136"/>
      <c r="B22" s="1123"/>
      <c r="C22" s="1130"/>
      <c r="D22" s="1131"/>
      <c r="E22" s="1132"/>
      <c r="F22" s="1132"/>
    </row>
    <row r="23" spans="1:6" s="1133" customFormat="1">
      <c r="A23" s="1136"/>
      <c r="B23" s="1123"/>
      <c r="C23" s="1130"/>
      <c r="D23" s="1131"/>
      <c r="E23" s="1132"/>
      <c r="F23" s="1132"/>
    </row>
    <row r="24" spans="1:6" s="1133" customFormat="1">
      <c r="A24" s="1136"/>
      <c r="B24" s="1123"/>
      <c r="C24" s="1130"/>
      <c r="D24" s="1131"/>
      <c r="E24" s="1132"/>
      <c r="F24" s="1132"/>
    </row>
    <row r="25" spans="1:6" s="1133" customFormat="1">
      <c r="A25" s="1136"/>
      <c r="B25" s="1123"/>
      <c r="C25" s="1130"/>
      <c r="D25" s="1131"/>
      <c r="E25" s="1132"/>
      <c r="F25" s="1132"/>
    </row>
    <row r="26" spans="1:6" s="1133" customFormat="1">
      <c r="A26" s="1136"/>
      <c r="B26" s="1123"/>
      <c r="C26" s="1130"/>
      <c r="D26" s="1131"/>
      <c r="E26" s="1132"/>
      <c r="F26" s="1132"/>
    </row>
    <row r="27" spans="1:6" s="1133" customFormat="1">
      <c r="A27" s="1136"/>
      <c r="B27" s="1123"/>
      <c r="C27" s="1130"/>
      <c r="D27" s="1131"/>
      <c r="E27" s="1132"/>
      <c r="F27" s="1132"/>
    </row>
    <row r="28" spans="1:6" s="1133" customFormat="1">
      <c r="A28" s="1136"/>
      <c r="B28" s="1123"/>
      <c r="C28" s="1130"/>
      <c r="D28" s="1131"/>
      <c r="E28" s="1132"/>
      <c r="F28" s="1132"/>
    </row>
    <row r="29" spans="1:6" s="1133" customFormat="1">
      <c r="A29" s="1136"/>
      <c r="B29" s="1123"/>
      <c r="C29" s="1130"/>
      <c r="D29" s="1131"/>
      <c r="E29" s="1132"/>
      <c r="F29" s="1132"/>
    </row>
    <row r="30" spans="1:6" s="1133" customFormat="1">
      <c r="A30" s="1136"/>
      <c r="B30" s="1123"/>
      <c r="C30" s="1130"/>
      <c r="D30" s="1131"/>
      <c r="E30" s="1132"/>
      <c r="F30" s="1132"/>
    </row>
    <row r="31" spans="1:6" s="1133" customFormat="1">
      <c r="A31" s="1136"/>
      <c r="B31" s="1123"/>
      <c r="C31" s="1130"/>
      <c r="D31" s="1131"/>
      <c r="E31" s="1132"/>
      <c r="F31" s="1132"/>
    </row>
    <row r="32" spans="1:6" s="1133" customFormat="1">
      <c r="A32" s="1136"/>
      <c r="B32" s="1123"/>
      <c r="C32" s="1130"/>
      <c r="D32" s="1131"/>
      <c r="E32" s="1132"/>
      <c r="F32" s="1132"/>
    </row>
    <row r="33" spans="1:6" s="1133" customFormat="1">
      <c r="A33" s="1136"/>
      <c r="B33" s="1123"/>
      <c r="C33" s="1130"/>
      <c r="D33" s="1131"/>
      <c r="E33" s="1132"/>
      <c r="F33" s="1132"/>
    </row>
    <row r="34" spans="1:6" s="1133" customFormat="1">
      <c r="A34" s="1136"/>
      <c r="B34" s="1123"/>
      <c r="C34" s="1130"/>
      <c r="D34" s="1131"/>
      <c r="E34" s="1132"/>
      <c r="F34" s="1132"/>
    </row>
    <row r="35" spans="1:6" s="1133" customFormat="1">
      <c r="A35" s="1136"/>
      <c r="B35" s="1123"/>
      <c r="C35" s="1130"/>
      <c r="D35" s="1131"/>
      <c r="E35" s="1132"/>
      <c r="F35" s="1132"/>
    </row>
    <row r="36" spans="1:6" s="1133" customFormat="1">
      <c r="A36" s="1136"/>
      <c r="B36" s="1123"/>
      <c r="C36" s="1130"/>
      <c r="D36" s="1131"/>
      <c r="E36" s="1132"/>
      <c r="F36" s="1132"/>
    </row>
    <row r="37" spans="1:6" s="1133" customFormat="1">
      <c r="A37" s="1136"/>
      <c r="B37" s="1123"/>
      <c r="C37" s="1130"/>
      <c r="D37" s="1131"/>
      <c r="E37" s="1132"/>
      <c r="F37" s="1132"/>
    </row>
    <row r="38" spans="1:6" s="1133" customFormat="1">
      <c r="A38" s="1136"/>
      <c r="B38" s="1123"/>
      <c r="C38" s="1130"/>
      <c r="D38" s="1131"/>
      <c r="E38" s="1132"/>
      <c r="F38" s="1132"/>
    </row>
    <row r="39" spans="1:6" s="1133" customFormat="1">
      <c r="A39" s="1136"/>
      <c r="B39" s="1123"/>
      <c r="C39" s="1130"/>
      <c r="D39" s="1131"/>
      <c r="E39" s="1132"/>
      <c r="F39" s="1132"/>
    </row>
    <row r="40" spans="1:6" s="1133" customFormat="1">
      <c r="A40" s="1136"/>
      <c r="B40" s="1123"/>
      <c r="C40" s="1130"/>
      <c r="D40" s="1131"/>
      <c r="E40" s="1132"/>
      <c r="F40" s="1132"/>
    </row>
  </sheetData>
  <sheetProtection algorithmName="SHA-512" hashValue="mku6Y6kNCif8OZVflGBxyznEr2gfrKUH95l9T0X2HpAFgbAPgiHqjoIkMDsXMiydWCCrM+M0dPNunVKv0x4Csw==" saltValue="1bFyF77SzBnewfCqwSOo0w==" spinCount="100000" sheet="1" objects="1" scenarios="1"/>
  <mergeCells count="1">
    <mergeCell ref="A1:B1"/>
  </mergeCells>
  <pageMargins left="0.9055118110236221" right="0.51181102362204722" top="0.9055118110236221" bottom="0.94488188976377963" header="0.39370078740157483" footer="0.39370078740157483"/>
  <pageSetup paperSize="9" firstPageNumber="2"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1"/>
  <sheetViews>
    <sheetView showZeros="0" tabSelected="1" view="pageLayout" zoomScale="70" zoomScaleNormal="100" zoomScalePageLayoutView="70" workbookViewId="0">
      <selection activeCell="B7" sqref="B7"/>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42" customFormat="1" ht="18">
      <c r="A1" s="1138" t="s">
        <v>1114</v>
      </c>
      <c r="B1" s="1139" t="s">
        <v>1115</v>
      </c>
      <c r="C1" s="1140"/>
      <c r="D1" s="1141"/>
      <c r="E1" s="1141"/>
      <c r="F1" s="1141"/>
    </row>
    <row r="2" spans="1:6" s="1147" customFormat="1">
      <c r="A2" s="1143"/>
      <c r="B2" s="1144"/>
      <c r="C2" s="1145"/>
      <c r="D2" s="1146"/>
      <c r="E2" s="1146"/>
      <c r="F2" s="1146"/>
    </row>
    <row r="3" spans="1:6" s="1147" customFormat="1">
      <c r="A3" s="1148" t="s">
        <v>1116</v>
      </c>
      <c r="B3" s="1149" t="s">
        <v>463</v>
      </c>
      <c r="C3" s="1150"/>
      <c r="D3" s="1151"/>
      <c r="E3" s="1151"/>
      <c r="F3" s="1151"/>
    </row>
    <row r="4" spans="1:6" s="1147" customFormat="1">
      <c r="A4" s="1152"/>
      <c r="B4" s="1144"/>
      <c r="C4" s="1145"/>
      <c r="D4" s="1146"/>
      <c r="E4" s="1146"/>
      <c r="F4" s="1146"/>
    </row>
    <row r="5" spans="1:6" s="1156" customFormat="1" ht="28.35" customHeight="1">
      <c r="A5" s="1153" t="s">
        <v>1102</v>
      </c>
      <c r="B5" s="1153" t="s">
        <v>1103</v>
      </c>
      <c r="C5" s="1154" t="s">
        <v>1104</v>
      </c>
      <c r="D5" s="1155" t="s">
        <v>1105</v>
      </c>
      <c r="E5" s="1155" t="s">
        <v>1106</v>
      </c>
      <c r="F5" s="1155" t="s">
        <v>1107</v>
      </c>
    </row>
    <row r="6" spans="1:6" s="1163" customFormat="1" ht="12.75">
      <c r="A6" s="1157"/>
      <c r="B6" s="1158"/>
      <c r="C6" s="1159"/>
      <c r="D6" s="1160"/>
      <c r="E6" s="1161"/>
      <c r="F6" s="1162"/>
    </row>
    <row r="7" spans="1:6" s="1165" customFormat="1" ht="113.25" customHeight="1">
      <c r="A7" s="1898" t="s">
        <v>1119</v>
      </c>
      <c r="B7" s="1164" t="s">
        <v>1109</v>
      </c>
      <c r="C7" s="1145" t="s">
        <v>340</v>
      </c>
      <c r="D7" s="1146">
        <v>1</v>
      </c>
      <c r="E7" s="1744"/>
      <c r="F7" s="1146">
        <f t="shared" ref="F7" si="0">D7*E7</f>
        <v>0</v>
      </c>
    </row>
    <row r="8" spans="1:6" s="1165" customFormat="1">
      <c r="A8" s="1898"/>
      <c r="B8" s="1164"/>
      <c r="C8" s="1145"/>
      <c r="D8" s="1146"/>
      <c r="E8" s="1744"/>
      <c r="F8" s="1146"/>
    </row>
    <row r="9" spans="1:6" s="1165" customFormat="1" ht="165">
      <c r="A9" s="1898" t="s">
        <v>1301</v>
      </c>
      <c r="B9" s="1166" t="s">
        <v>1111</v>
      </c>
      <c r="C9" s="1145" t="s">
        <v>100</v>
      </c>
      <c r="D9" s="1146">
        <v>1</v>
      </c>
      <c r="E9" s="1744">
        <v>98000</v>
      </c>
      <c r="F9" s="1146">
        <f t="shared" ref="F9" si="1">D9*E9</f>
        <v>98000</v>
      </c>
    </row>
    <row r="10" spans="1:6" s="1165" customFormat="1">
      <c r="A10" s="1898"/>
      <c r="B10" s="1164"/>
      <c r="C10" s="1145"/>
      <c r="D10" s="1146"/>
      <c r="E10" s="1146"/>
      <c r="F10" s="1146"/>
    </row>
    <row r="11" spans="1:6" s="1172" customFormat="1" ht="19.7" customHeight="1">
      <c r="A11" s="1167" t="s">
        <v>1067</v>
      </c>
      <c r="B11" s="1168" t="s">
        <v>1112</v>
      </c>
      <c r="C11" s="1169"/>
      <c r="D11" s="1170"/>
      <c r="E11" s="1170"/>
      <c r="F11" s="1171">
        <f>SUM(F7:F10)</f>
        <v>98000</v>
      </c>
    </row>
  </sheetData>
  <sheetProtection algorithmName="SHA-512" hashValue="KcrGReCx8W0Zo2694ieHfU1R0AEi4SsoOLmUDb2T5EUCHLySRHoMNzdzERlaPWQFWjxWY1JBeILDrm01dhcFww==" saltValue="qQdlzWNAllBNfhqY+wL1Ww==" spinCount="100000" sheet="1" objects="1" scenarios="1"/>
  <mergeCells count="2">
    <mergeCell ref="A7:A8"/>
    <mergeCell ref="A9:A10"/>
  </mergeCells>
  <pageMargins left="0.9055118110236221" right="0.51181102362204722" top="0.9055118110236221" bottom="0.94488188976377963" header="0.39370078740157483" footer="0.39370078740157483"/>
  <pageSetup paperSize="9" firstPageNumber="3"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53"/>
  <sheetViews>
    <sheetView view="pageLayout" topLeftCell="A43" zoomScaleNormal="100" zoomScaleSheetLayoutView="85" workbookViewId="0">
      <selection activeCell="A60" sqref="A60"/>
    </sheetView>
  </sheetViews>
  <sheetFormatPr defaultRowHeight="12"/>
  <cols>
    <col min="1" max="1" width="84.7109375" style="106" customWidth="1"/>
    <col min="2" max="16384" width="9.140625" style="105"/>
  </cols>
  <sheetData>
    <row r="1" spans="1:1" ht="15">
      <c r="A1" s="104" t="s">
        <v>297</v>
      </c>
    </row>
    <row r="3" spans="1:1" ht="15">
      <c r="A3" s="107" t="s">
        <v>298</v>
      </c>
    </row>
    <row r="5" spans="1:1" ht="24">
      <c r="A5" s="106" t="s">
        <v>299</v>
      </c>
    </row>
    <row r="6" spans="1:1" ht="77.25" customHeight="1">
      <c r="A6" s="106" t="s">
        <v>300</v>
      </c>
    </row>
    <row r="7" spans="1:1" ht="24">
      <c r="A7" s="106" t="s">
        <v>301</v>
      </c>
    </row>
    <row r="8" spans="1:1">
      <c r="A8" s="106" t="s">
        <v>302</v>
      </c>
    </row>
    <row r="9" spans="1:1" ht="24">
      <c r="A9" s="106" t="s">
        <v>303</v>
      </c>
    </row>
    <row r="10" spans="1:1">
      <c r="A10" s="106" t="s">
        <v>304</v>
      </c>
    </row>
    <row r="11" spans="1:1">
      <c r="A11" s="106" t="s">
        <v>305</v>
      </c>
    </row>
    <row r="12" spans="1:1" ht="25.5">
      <c r="A12" s="106" t="s">
        <v>20</v>
      </c>
    </row>
    <row r="13" spans="1:1">
      <c r="A13" s="106" t="s">
        <v>306</v>
      </c>
    </row>
    <row r="14" spans="1:1" ht="24">
      <c r="A14" s="106" t="s">
        <v>307</v>
      </c>
    </row>
    <row r="15" spans="1:1" ht="24">
      <c r="A15" s="106" t="s">
        <v>308</v>
      </c>
    </row>
    <row r="16" spans="1:1" ht="24">
      <c r="A16" s="106" t="s">
        <v>309</v>
      </c>
    </row>
    <row r="17" spans="1:1">
      <c r="A17" s="106" t="s">
        <v>310</v>
      </c>
    </row>
    <row r="18" spans="1:1">
      <c r="A18" s="106" t="s">
        <v>311</v>
      </c>
    </row>
    <row r="19" spans="1:1">
      <c r="A19" s="106" t="s">
        <v>312</v>
      </c>
    </row>
    <row r="20" spans="1:1">
      <c r="A20" s="106" t="s">
        <v>313</v>
      </c>
    </row>
    <row r="21" spans="1:1">
      <c r="A21" s="106" t="s">
        <v>314</v>
      </c>
    </row>
    <row r="22" spans="1:1">
      <c r="A22" s="106" t="s">
        <v>315</v>
      </c>
    </row>
    <row r="23" spans="1:1">
      <c r="A23" s="106" t="s">
        <v>316</v>
      </c>
    </row>
    <row r="24" spans="1:1" ht="24">
      <c r="A24" s="106" t="s">
        <v>317</v>
      </c>
    </row>
    <row r="25" spans="1:1" ht="24">
      <c r="A25" s="106" t="s">
        <v>318</v>
      </c>
    </row>
    <row r="26" spans="1:1" ht="24">
      <c r="A26" s="106" t="s">
        <v>287</v>
      </c>
    </row>
    <row r="28" spans="1:1">
      <c r="A28" s="106" t="s">
        <v>288</v>
      </c>
    </row>
    <row r="29" spans="1:1">
      <c r="A29" s="106" t="s">
        <v>289</v>
      </c>
    </row>
    <row r="30" spans="1:1">
      <c r="A30" s="106" t="s">
        <v>0</v>
      </c>
    </row>
    <row r="31" spans="1:1">
      <c r="A31" s="106" t="s">
        <v>1</v>
      </c>
    </row>
    <row r="33" spans="1:1" ht="24">
      <c r="A33" s="106" t="s">
        <v>2</v>
      </c>
    </row>
    <row r="34" spans="1:1">
      <c r="A34" s="106" t="s">
        <v>3</v>
      </c>
    </row>
    <row r="36" spans="1:1" ht="24">
      <c r="A36" s="106" t="s">
        <v>4</v>
      </c>
    </row>
    <row r="37" spans="1:1" ht="24">
      <c r="A37" s="106" t="s">
        <v>5</v>
      </c>
    </row>
    <row r="39" spans="1:1">
      <c r="A39" s="106" t="s">
        <v>6</v>
      </c>
    </row>
    <row r="40" spans="1:1">
      <c r="A40" s="106" t="s">
        <v>7</v>
      </c>
    </row>
    <row r="41" spans="1:1">
      <c r="A41" s="106" t="s">
        <v>8</v>
      </c>
    </row>
    <row r="42" spans="1:1">
      <c r="A42" s="106" t="s">
        <v>9</v>
      </c>
    </row>
    <row r="43" spans="1:1">
      <c r="A43" s="106" t="s">
        <v>10</v>
      </c>
    </row>
    <row r="44" spans="1:1">
      <c r="A44" s="106" t="s">
        <v>11</v>
      </c>
    </row>
    <row r="45" spans="1:1">
      <c r="A45" s="106" t="s">
        <v>12</v>
      </c>
    </row>
    <row r="46" spans="1:1">
      <c r="A46" s="106" t="s">
        <v>13</v>
      </c>
    </row>
    <row r="47" spans="1:1">
      <c r="A47" s="106" t="s">
        <v>14</v>
      </c>
    </row>
    <row r="48" spans="1:1">
      <c r="A48" s="106" t="s">
        <v>15</v>
      </c>
    </row>
    <row r="49" spans="1:1">
      <c r="A49" s="106" t="s">
        <v>16</v>
      </c>
    </row>
    <row r="50" spans="1:1">
      <c r="A50" s="106" t="s">
        <v>17</v>
      </c>
    </row>
    <row r="51" spans="1:1">
      <c r="A51" s="106" t="s">
        <v>18</v>
      </c>
    </row>
    <row r="52" spans="1:1">
      <c r="A52" s="106" t="s">
        <v>19</v>
      </c>
    </row>
    <row r="53" spans="1:1" ht="24">
      <c r="A53" s="106" t="s">
        <v>1999</v>
      </c>
    </row>
  </sheetData>
  <sheetProtection algorithmName="SHA-512" hashValue="8fLO6bUdrLs5ehcfxR9NJIKnXvWrludKWRZx61yZUb7Uq4PIlLlFgKKtrJBofxslIdGRk3TA6xjTMVaCQ0u6GA==" saltValue="hBTgXLHq8WlqgCnCu/mUyg==" spinCount="100000" sheet="1" objects="1" scenarios="1"/>
  <phoneticPr fontId="2" type="noConversion"/>
  <pageMargins left="0.70866141732283472" right="0.70866141732283472" top="0.74803149606299213" bottom="0.74803149606299213" header="0.31496062992125984" footer="0.31496062992125984"/>
  <pageSetup paperSize="9" orientation="portrait" useFirstPageNumber="1" r:id="rId1"/>
  <headerFooter alignWithMargins="0"/>
  <rowBreaks count="1" manualBreakCount="1">
    <brk id="38"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1"/>
  <sheetViews>
    <sheetView showZeros="0" view="pageLayout" topLeftCell="A5" zoomScaleNormal="100" workbookViewId="0">
      <selection activeCell="H5" sqref="H5"/>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1123</v>
      </c>
      <c r="B1" s="1175" t="s">
        <v>298</v>
      </c>
      <c r="C1" s="1176"/>
      <c r="D1" s="1177"/>
      <c r="E1" s="1177"/>
      <c r="F1" s="1177"/>
    </row>
    <row r="2" spans="1:6" s="1147" customFormat="1">
      <c r="A2" s="1143"/>
      <c r="B2" s="1144"/>
      <c r="C2" s="1145"/>
      <c r="D2" s="1146"/>
      <c r="E2" s="1146"/>
      <c r="F2" s="1146"/>
    </row>
    <row r="3" spans="1:6" s="1147" customFormat="1">
      <c r="A3" s="1152" t="s">
        <v>1117</v>
      </c>
      <c r="B3" s="1144"/>
      <c r="C3" s="1145"/>
      <c r="D3" s="1146"/>
      <c r="E3" s="1146"/>
      <c r="F3" s="1146"/>
    </row>
    <row r="4" spans="1:6" s="1147" customFormat="1">
      <c r="A4" s="1152"/>
      <c r="B4" s="1144"/>
      <c r="C4" s="1145"/>
      <c r="D4" s="1146"/>
      <c r="E4" s="1146"/>
      <c r="F4" s="1146"/>
    </row>
    <row r="5" spans="1:6" s="1147" customFormat="1" ht="260.85000000000002" customHeight="1">
      <c r="A5" s="1899" t="s">
        <v>2000</v>
      </c>
      <c r="B5" s="1899"/>
      <c r="C5" s="1899"/>
      <c r="D5" s="1899"/>
      <c r="E5" s="1899"/>
      <c r="F5" s="1899"/>
    </row>
    <row r="6" spans="1:6" s="1119" customFormat="1">
      <c r="A6" s="1178"/>
      <c r="B6" s="1115"/>
      <c r="C6" s="1173"/>
      <c r="D6" s="1117"/>
      <c r="E6" s="1117"/>
      <c r="F6" s="1117"/>
    </row>
    <row r="7" spans="1:6" s="1182" customFormat="1" ht="28.35" customHeight="1">
      <c r="A7" s="1179" t="s">
        <v>1102</v>
      </c>
      <c r="B7" s="1179" t="s">
        <v>1103</v>
      </c>
      <c r="C7" s="1180" t="s">
        <v>1104</v>
      </c>
      <c r="D7" s="1181" t="s">
        <v>1105</v>
      </c>
      <c r="E7" s="1181" t="s">
        <v>1106</v>
      </c>
      <c r="F7" s="1181" t="s">
        <v>1107</v>
      </c>
    </row>
    <row r="8" spans="1:6" s="1189" customFormat="1" ht="17.100000000000001" customHeight="1">
      <c r="A8" s="1183"/>
      <c r="B8" s="1184"/>
      <c r="C8" s="1185"/>
      <c r="D8" s="1186"/>
      <c r="E8" s="1187"/>
      <c r="F8" s="1188"/>
    </row>
    <row r="9" spans="1:6" s="1165" customFormat="1" ht="231">
      <c r="A9" s="1898" t="s">
        <v>1126</v>
      </c>
      <c r="B9" s="1166" t="s">
        <v>1409</v>
      </c>
      <c r="C9" s="1145" t="s">
        <v>1121</v>
      </c>
      <c r="D9" s="1146">
        <v>350</v>
      </c>
      <c r="E9" s="1744"/>
      <c r="F9" s="1146">
        <f>D9*E9</f>
        <v>0</v>
      </c>
    </row>
    <row r="10" spans="1:6" s="1165" customFormat="1" ht="17.100000000000001" customHeight="1">
      <c r="A10" s="1898"/>
      <c r="B10" s="1166"/>
      <c r="C10" s="1145"/>
      <c r="D10" s="1146"/>
      <c r="E10" s="1744"/>
      <c r="F10" s="1146"/>
    </row>
    <row r="11" spans="1:6" s="1165" customFormat="1" ht="165">
      <c r="A11" s="1898" t="s">
        <v>1128</v>
      </c>
      <c r="B11" s="1166" t="s">
        <v>1410</v>
      </c>
      <c r="C11" s="1145" t="s">
        <v>1121</v>
      </c>
      <c r="D11" s="1146">
        <v>45</v>
      </c>
      <c r="E11" s="1744"/>
      <c r="F11" s="1146">
        <f t="shared" ref="F11" si="0">D11*E11</f>
        <v>0</v>
      </c>
    </row>
    <row r="12" spans="1:6" s="1165" customFormat="1" ht="17.100000000000001" customHeight="1">
      <c r="A12" s="1898"/>
      <c r="B12" s="1164"/>
      <c r="C12" s="1145"/>
      <c r="D12" s="1146"/>
      <c r="E12" s="1744"/>
      <c r="F12" s="1146"/>
    </row>
    <row r="13" spans="1:6" s="1165" customFormat="1" ht="84">
      <c r="A13" s="1898" t="s">
        <v>1133</v>
      </c>
      <c r="B13" s="1166" t="s">
        <v>1411</v>
      </c>
      <c r="C13" s="1145" t="s">
        <v>1132</v>
      </c>
      <c r="D13" s="1146">
        <v>373</v>
      </c>
      <c r="E13" s="1744"/>
      <c r="F13" s="1146">
        <f t="shared" ref="F13" si="1">D13*E13</f>
        <v>0</v>
      </c>
    </row>
    <row r="14" spans="1:6" s="1193" customFormat="1" ht="17.100000000000001" customHeight="1">
      <c r="A14" s="1898"/>
      <c r="B14" s="1190"/>
      <c r="C14" s="1191"/>
      <c r="D14" s="1192"/>
      <c r="E14" s="1745"/>
      <c r="F14" s="1192"/>
    </row>
    <row r="15" spans="1:6" ht="132">
      <c r="A15" s="1898" t="s">
        <v>1136</v>
      </c>
      <c r="B15" s="1129" t="s">
        <v>1412</v>
      </c>
      <c r="C15" s="1145" t="s">
        <v>1132</v>
      </c>
      <c r="D15" s="1146">
        <v>990</v>
      </c>
      <c r="E15" s="1744"/>
      <c r="F15" s="1146">
        <f>D15*E15</f>
        <v>0</v>
      </c>
    </row>
    <row r="16" spans="1:6" ht="17.100000000000001" customHeight="1">
      <c r="A16" s="1898"/>
      <c r="B16" s="1164"/>
      <c r="C16" s="1145"/>
      <c r="D16" s="1146"/>
      <c r="E16" s="1744"/>
      <c r="F16" s="1146"/>
    </row>
    <row r="17" spans="1:6" ht="214.5">
      <c r="A17" s="1898" t="s">
        <v>1136</v>
      </c>
      <c r="B17" s="1129" t="s">
        <v>1413</v>
      </c>
      <c r="C17" s="1145" t="s">
        <v>1132</v>
      </c>
      <c r="D17" s="1146">
        <v>990</v>
      </c>
      <c r="E17" s="1744"/>
      <c r="F17" s="1146">
        <f>D17*E17</f>
        <v>0</v>
      </c>
    </row>
    <row r="18" spans="1:6" ht="17.100000000000001" customHeight="1">
      <c r="A18" s="1898"/>
      <c r="B18" s="1164"/>
      <c r="C18" s="1145"/>
      <c r="D18" s="1146"/>
      <c r="E18" s="1744"/>
      <c r="F18" s="1146"/>
    </row>
    <row r="19" spans="1:6" s="1199" customFormat="1" ht="19.7" customHeight="1">
      <c r="A19" s="1194" t="s">
        <v>1069</v>
      </c>
      <c r="B19" s="1195" t="s">
        <v>1122</v>
      </c>
      <c r="C19" s="1196"/>
      <c r="D19" s="1197"/>
      <c r="E19" s="1197"/>
      <c r="F19" s="1198">
        <f>SUM(F9:F18)</f>
        <v>0</v>
      </c>
    </row>
    <row r="20" spans="1:6" ht="17.100000000000001" customHeight="1"/>
    <row r="21" spans="1:6" ht="17.100000000000001" customHeight="1"/>
  </sheetData>
  <mergeCells count="6">
    <mergeCell ref="A17:A18"/>
    <mergeCell ref="A5:F5"/>
    <mergeCell ref="A9:A10"/>
    <mergeCell ref="A11:A12"/>
    <mergeCell ref="A13:A14"/>
    <mergeCell ref="A15:A16"/>
  </mergeCells>
  <pageMargins left="0.9055118110236221" right="0.51181102362204722" top="0.9055118110236221" bottom="0.94488188976377963" header="0.39370078740157483" footer="0.39370078740157483"/>
  <pageSetup paperSize="9" firstPageNumber="4"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70"/>
  <sheetViews>
    <sheetView showZeros="0" view="pageLayout" zoomScale="55" zoomScaleNormal="100" zoomScalePageLayoutView="55" workbookViewId="0">
      <selection activeCell="E7" sqref="E7:E69"/>
    </sheetView>
  </sheetViews>
  <sheetFormatPr defaultColWidth="9.140625" defaultRowHeight="16.5"/>
  <cols>
    <col min="1" max="1" width="7.42578125" style="1120" customWidth="1"/>
    <col min="2" max="2" width="39.140625" style="1123" customWidth="1"/>
    <col min="3" max="3" width="10" style="1173" customWidth="1"/>
    <col min="4" max="4" width="10" style="1117" customWidth="1"/>
    <col min="5" max="5" width="9.42578125" style="1146" customWidth="1"/>
    <col min="6" max="6" width="10.5703125" style="1117" customWidth="1"/>
    <col min="7" max="16384" width="9.140625" style="1122"/>
  </cols>
  <sheetData>
    <row r="1" spans="1:6" s="1119" customFormat="1">
      <c r="A1" s="1174" t="s">
        <v>1150</v>
      </c>
      <c r="B1" s="1200" t="s">
        <v>1124</v>
      </c>
      <c r="C1" s="1176"/>
      <c r="D1" s="1177"/>
      <c r="E1" s="1151"/>
      <c r="F1" s="1177"/>
    </row>
    <row r="2" spans="1:6" s="1182" customFormat="1">
      <c r="A2" s="1114"/>
      <c r="B2" s="1201"/>
      <c r="C2" s="1173"/>
      <c r="D2" s="1117"/>
      <c r="E2" s="1146"/>
      <c r="F2" s="1117"/>
    </row>
    <row r="3" spans="1:6" s="1189" customFormat="1" ht="12.75">
      <c r="A3" s="1900" t="s">
        <v>1414</v>
      </c>
      <c r="B3" s="1900"/>
      <c r="C3" s="1900"/>
      <c r="D3" s="1900"/>
      <c r="E3" s="1900"/>
      <c r="F3" s="1900"/>
    </row>
    <row r="4" spans="1:6" s="1165" customFormat="1">
      <c r="A4" s="1178"/>
      <c r="B4" s="1201"/>
      <c r="C4" s="1173"/>
      <c r="D4" s="1117"/>
      <c r="E4" s="1146"/>
      <c r="F4" s="1117"/>
    </row>
    <row r="5" spans="1:6" s="1165" customFormat="1" ht="28.35" customHeight="1">
      <c r="A5" s="1179" t="s">
        <v>1102</v>
      </c>
      <c r="B5" s="1202" t="s">
        <v>1103</v>
      </c>
      <c r="C5" s="1180" t="s">
        <v>1104</v>
      </c>
      <c r="D5" s="1181" t="s">
        <v>1105</v>
      </c>
      <c r="E5" s="1155" t="s">
        <v>1106</v>
      </c>
      <c r="F5" s="1181" t="s">
        <v>1107</v>
      </c>
    </row>
    <row r="6" spans="1:6" s="1165" customFormat="1">
      <c r="A6" s="1183"/>
      <c r="B6" s="1203"/>
      <c r="C6" s="1204"/>
      <c r="D6" s="1186"/>
      <c r="E6" s="1160"/>
      <c r="F6" s="1187"/>
    </row>
    <row r="7" spans="1:6" s="1165" customFormat="1" ht="66">
      <c r="A7" s="1901" t="s">
        <v>1153</v>
      </c>
      <c r="B7" s="1205" t="s">
        <v>1415</v>
      </c>
      <c r="C7" s="1173" t="s">
        <v>1121</v>
      </c>
      <c r="D7" s="1206">
        <v>30</v>
      </c>
      <c r="E7" s="1746"/>
      <c r="F7" s="1117">
        <f>D7*E7</f>
        <v>0</v>
      </c>
    </row>
    <row r="8" spans="1:6" s="1165" customFormat="1">
      <c r="A8" s="1901"/>
      <c r="B8" s="1207"/>
      <c r="C8" s="1173"/>
      <c r="D8" s="1117"/>
      <c r="E8" s="1744"/>
      <c r="F8" s="1117"/>
    </row>
    <row r="9" spans="1:6" s="1193" customFormat="1" ht="132">
      <c r="A9" s="1898" t="s">
        <v>1416</v>
      </c>
      <c r="B9" s="1208" t="s">
        <v>1417</v>
      </c>
      <c r="C9" s="1145"/>
      <c r="D9" s="1146"/>
      <c r="E9" s="1744"/>
      <c r="F9" s="1146"/>
    </row>
    <row r="10" spans="1:6">
      <c r="A10" s="1898"/>
      <c r="B10" s="1208" t="s">
        <v>1418</v>
      </c>
      <c r="C10" s="1145" t="s">
        <v>1121</v>
      </c>
      <c r="D10" s="1146">
        <v>12</v>
      </c>
      <c r="E10" s="1744"/>
      <c r="F10" s="1146">
        <f t="shared" ref="F10:F15" si="0">D10*E10</f>
        <v>0</v>
      </c>
    </row>
    <row r="11" spans="1:6">
      <c r="A11" s="1898"/>
      <c r="B11" s="1208" t="s">
        <v>1419</v>
      </c>
      <c r="C11" s="1145" t="s">
        <v>1121</v>
      </c>
      <c r="D11" s="1146">
        <v>5</v>
      </c>
      <c r="E11" s="1744"/>
      <c r="F11" s="1146">
        <f t="shared" si="0"/>
        <v>0</v>
      </c>
    </row>
    <row r="12" spans="1:6">
      <c r="A12" s="1898"/>
      <c r="B12" s="1208" t="s">
        <v>1420</v>
      </c>
      <c r="C12" s="1145" t="s">
        <v>1121</v>
      </c>
      <c r="D12" s="1146">
        <v>6</v>
      </c>
      <c r="E12" s="1744"/>
      <c r="F12" s="1146">
        <f t="shared" si="0"/>
        <v>0</v>
      </c>
    </row>
    <row r="13" spans="1:6">
      <c r="A13" s="1898"/>
      <c r="B13" s="1208" t="s">
        <v>1421</v>
      </c>
      <c r="C13" s="1145" t="s">
        <v>1121</v>
      </c>
      <c r="D13" s="1146">
        <v>40</v>
      </c>
      <c r="E13" s="1744"/>
      <c r="F13" s="1146">
        <f t="shared" si="0"/>
        <v>0</v>
      </c>
    </row>
    <row r="14" spans="1:6" s="1199" customFormat="1">
      <c r="A14" s="1898"/>
      <c r="B14" s="1208" t="s">
        <v>1422</v>
      </c>
      <c r="C14" s="1145" t="s">
        <v>1121</v>
      </c>
      <c r="D14" s="1146">
        <v>27</v>
      </c>
      <c r="E14" s="1744"/>
      <c r="F14" s="1146">
        <f t="shared" si="0"/>
        <v>0</v>
      </c>
    </row>
    <row r="15" spans="1:6">
      <c r="A15" s="1898"/>
      <c r="B15" s="1208" t="s">
        <v>1131</v>
      </c>
      <c r="C15" s="1145" t="s">
        <v>1132</v>
      </c>
      <c r="D15" s="1146">
        <v>465</v>
      </c>
      <c r="E15" s="1744"/>
      <c r="F15" s="1146">
        <f t="shared" si="0"/>
        <v>0</v>
      </c>
    </row>
    <row r="16" spans="1:6">
      <c r="A16" s="1898"/>
      <c r="B16" s="1209"/>
      <c r="C16" s="1191"/>
      <c r="D16" s="1192"/>
      <c r="E16" s="1744"/>
      <c r="F16" s="1192"/>
    </row>
    <row r="17" spans="1:6" ht="99">
      <c r="A17" s="1898" t="s">
        <v>1423</v>
      </c>
      <c r="B17" s="1208" t="s">
        <v>1424</v>
      </c>
      <c r="C17" s="1145"/>
      <c r="D17" s="1146"/>
      <c r="E17" s="1744"/>
      <c r="F17" s="1146"/>
    </row>
    <row r="18" spans="1:6">
      <c r="A18" s="1898"/>
      <c r="B18" s="1208" t="s">
        <v>1130</v>
      </c>
      <c r="C18" s="1145" t="s">
        <v>1121</v>
      </c>
      <c r="D18" s="1146">
        <v>14</v>
      </c>
      <c r="E18" s="1744"/>
      <c r="F18" s="1146">
        <f>D18*E18</f>
        <v>0</v>
      </c>
    </row>
    <row r="19" spans="1:6">
      <c r="A19" s="1898"/>
      <c r="B19" s="1208" t="s">
        <v>1131</v>
      </c>
      <c r="C19" s="1145" t="s">
        <v>1132</v>
      </c>
      <c r="D19" s="1146">
        <v>10</v>
      </c>
      <c r="E19" s="1744"/>
      <c r="F19" s="1146">
        <f>D19*E19</f>
        <v>0</v>
      </c>
    </row>
    <row r="20" spans="1:6">
      <c r="A20" s="1898"/>
      <c r="B20" s="1210"/>
      <c r="C20" s="1145"/>
      <c r="D20" s="1146"/>
      <c r="E20" s="1744"/>
      <c r="F20" s="1146"/>
    </row>
    <row r="21" spans="1:6" ht="132">
      <c r="A21" s="1898" t="s">
        <v>1425</v>
      </c>
      <c r="B21" s="1208" t="s">
        <v>1426</v>
      </c>
      <c r="C21" s="1145"/>
      <c r="D21" s="1146"/>
      <c r="E21" s="1744"/>
      <c r="F21" s="1146"/>
    </row>
    <row r="22" spans="1:6">
      <c r="A22" s="1898"/>
      <c r="B22" s="1208" t="s">
        <v>1130</v>
      </c>
      <c r="C22" s="1145" t="s">
        <v>1121</v>
      </c>
      <c r="D22" s="1146">
        <v>2.5</v>
      </c>
      <c r="E22" s="1744"/>
      <c r="F22" s="1146">
        <f>D22*E22</f>
        <v>0</v>
      </c>
    </row>
    <row r="23" spans="1:6">
      <c r="A23" s="1898"/>
      <c r="B23" s="1208" t="s">
        <v>1131</v>
      </c>
      <c r="C23" s="1145" t="s">
        <v>1132</v>
      </c>
      <c r="D23" s="1146">
        <v>23</v>
      </c>
      <c r="E23" s="1744"/>
      <c r="F23" s="1146">
        <f>D23*E23</f>
        <v>0</v>
      </c>
    </row>
    <row r="24" spans="1:6">
      <c r="A24" s="1898"/>
      <c r="B24" s="1210"/>
      <c r="C24" s="1145"/>
      <c r="D24" s="1146"/>
      <c r="E24" s="1744"/>
      <c r="F24" s="1146"/>
    </row>
    <row r="25" spans="1:6" ht="181.5">
      <c r="A25" s="1898" t="s">
        <v>1427</v>
      </c>
      <c r="B25" s="1208" t="s">
        <v>1428</v>
      </c>
      <c r="C25" s="1145"/>
      <c r="D25" s="1146"/>
      <c r="E25" s="1744"/>
      <c r="F25" s="1146"/>
    </row>
    <row r="26" spans="1:6">
      <c r="A26" s="1898"/>
      <c r="B26" s="1208" t="s">
        <v>1130</v>
      </c>
      <c r="C26" s="1145" t="s">
        <v>1121</v>
      </c>
      <c r="D26" s="1146">
        <v>11</v>
      </c>
      <c r="E26" s="1744"/>
      <c r="F26" s="1146">
        <f>D26*E26</f>
        <v>0</v>
      </c>
    </row>
    <row r="27" spans="1:6">
      <c r="A27" s="1898"/>
      <c r="B27" s="1208" t="s">
        <v>1429</v>
      </c>
      <c r="C27" s="1145" t="s">
        <v>1132</v>
      </c>
      <c r="D27" s="1146">
        <v>88</v>
      </c>
      <c r="E27" s="1744"/>
      <c r="F27" s="1146">
        <f>D27*E27</f>
        <v>0</v>
      </c>
    </row>
    <row r="28" spans="1:6">
      <c r="A28" s="1898"/>
      <c r="B28" s="1211"/>
      <c r="C28" s="1191"/>
      <c r="D28" s="1192"/>
      <c r="E28" s="1744"/>
      <c r="F28" s="1192"/>
    </row>
    <row r="29" spans="1:6" ht="231">
      <c r="A29" s="1898" t="s">
        <v>1430</v>
      </c>
      <c r="B29" s="1208" t="s">
        <v>1431</v>
      </c>
      <c r="C29" s="1145"/>
      <c r="D29" s="1146"/>
      <c r="E29" s="1744"/>
      <c r="F29" s="1146"/>
    </row>
    <row r="30" spans="1:6">
      <c r="A30" s="1898"/>
      <c r="B30" s="1208" t="s">
        <v>1130</v>
      </c>
      <c r="C30" s="1145" t="s">
        <v>1121</v>
      </c>
      <c r="D30" s="1146">
        <v>32</v>
      </c>
      <c r="E30" s="1744"/>
      <c r="F30" s="1146">
        <f>D30*E30</f>
        <v>0</v>
      </c>
    </row>
    <row r="31" spans="1:6">
      <c r="A31" s="1898"/>
      <c r="B31" s="1208" t="s">
        <v>1135</v>
      </c>
      <c r="C31" s="1145" t="s">
        <v>1121</v>
      </c>
      <c r="D31" s="1146">
        <v>6</v>
      </c>
      <c r="E31" s="1744"/>
      <c r="F31" s="1146">
        <f>D31*E31</f>
        <v>0</v>
      </c>
    </row>
    <row r="32" spans="1:6">
      <c r="A32" s="1898"/>
      <c r="B32" s="1208" t="s">
        <v>1131</v>
      </c>
      <c r="C32" s="1145" t="s">
        <v>1132</v>
      </c>
      <c r="D32" s="1146">
        <v>388</v>
      </c>
      <c r="E32" s="1744"/>
      <c r="F32" s="1146">
        <f>D32*E32</f>
        <v>0</v>
      </c>
    </row>
    <row r="33" spans="1:6">
      <c r="A33" s="1898"/>
      <c r="B33" s="1209"/>
      <c r="C33" s="1191"/>
      <c r="D33" s="1192"/>
      <c r="E33" s="1744"/>
      <c r="F33" s="1192"/>
    </row>
    <row r="34" spans="1:6" ht="132">
      <c r="A34" s="1898" t="s">
        <v>1432</v>
      </c>
      <c r="B34" s="1208" t="s">
        <v>1433</v>
      </c>
      <c r="C34" s="1145"/>
      <c r="D34" s="1146"/>
      <c r="E34" s="1744"/>
      <c r="F34" s="1146"/>
    </row>
    <row r="35" spans="1:6">
      <c r="A35" s="1898"/>
      <c r="B35" s="1208" t="s">
        <v>1130</v>
      </c>
      <c r="C35" s="1145" t="s">
        <v>1121</v>
      </c>
      <c r="D35" s="1146">
        <v>5</v>
      </c>
      <c r="E35" s="1744"/>
      <c r="F35" s="1146">
        <f>D35*E35</f>
        <v>0</v>
      </c>
    </row>
    <row r="36" spans="1:6">
      <c r="A36" s="1898"/>
      <c r="B36" s="1208" t="s">
        <v>1135</v>
      </c>
      <c r="C36" s="1145" t="s">
        <v>1121</v>
      </c>
      <c r="D36" s="1146">
        <v>2</v>
      </c>
      <c r="E36" s="1744"/>
      <c r="F36" s="1146">
        <f>D36*E36</f>
        <v>0</v>
      </c>
    </row>
    <row r="37" spans="1:6">
      <c r="A37" s="1898"/>
      <c r="B37" s="1208" t="s">
        <v>1131</v>
      </c>
      <c r="C37" s="1145" t="s">
        <v>1132</v>
      </c>
      <c r="D37" s="1146">
        <v>66</v>
      </c>
      <c r="E37" s="1744"/>
      <c r="F37" s="1146">
        <f>D37*E37</f>
        <v>0</v>
      </c>
    </row>
    <row r="38" spans="1:6">
      <c r="A38" s="1898"/>
      <c r="B38" s="1209"/>
      <c r="C38" s="1191"/>
      <c r="D38" s="1192"/>
      <c r="E38" s="1744"/>
      <c r="F38" s="1192"/>
    </row>
    <row r="39" spans="1:6" ht="82.5">
      <c r="A39" s="1898" t="s">
        <v>1434</v>
      </c>
      <c r="B39" s="1208" t="s">
        <v>1435</v>
      </c>
      <c r="C39" s="1145" t="s">
        <v>1121</v>
      </c>
      <c r="D39" s="1146">
        <v>98</v>
      </c>
      <c r="E39" s="1744"/>
      <c r="F39" s="1146">
        <f>D39*E39</f>
        <v>0</v>
      </c>
    </row>
    <row r="40" spans="1:6">
      <c r="A40" s="1898"/>
      <c r="B40" s="1209"/>
      <c r="C40" s="1191"/>
      <c r="D40" s="1192"/>
      <c r="E40" s="1744"/>
      <c r="F40" s="1192"/>
    </row>
    <row r="41" spans="1:6" ht="231">
      <c r="A41" s="1898" t="s">
        <v>1436</v>
      </c>
      <c r="B41" s="1208" t="s">
        <v>1437</v>
      </c>
      <c r="C41" s="1165"/>
      <c r="D41" s="1165"/>
      <c r="E41" s="1747"/>
      <c r="F41" s="1165"/>
    </row>
    <row r="42" spans="1:6" ht="132">
      <c r="A42" s="1898"/>
      <c r="B42" s="1208" t="s">
        <v>1438</v>
      </c>
      <c r="C42" s="1165"/>
      <c r="D42" s="1165"/>
      <c r="E42" s="1747"/>
      <c r="F42" s="1165"/>
    </row>
    <row r="43" spans="1:6">
      <c r="A43" s="1898"/>
      <c r="B43" s="1208" t="s">
        <v>1130</v>
      </c>
      <c r="C43" s="1145" t="s">
        <v>1121</v>
      </c>
      <c r="D43" s="1146">
        <v>193</v>
      </c>
      <c r="E43" s="1744"/>
      <c r="F43" s="1146">
        <f>D43*E43</f>
        <v>0</v>
      </c>
    </row>
    <row r="44" spans="1:6">
      <c r="A44" s="1898"/>
      <c r="B44" s="1208" t="s">
        <v>1439</v>
      </c>
      <c r="C44" s="1145" t="s">
        <v>1132</v>
      </c>
      <c r="D44" s="1146">
        <v>27</v>
      </c>
      <c r="E44" s="1744"/>
      <c r="F44" s="1146">
        <f>D44*E44</f>
        <v>0</v>
      </c>
    </row>
    <row r="45" spans="1:6">
      <c r="A45" s="1898"/>
      <c r="B45" s="1209"/>
      <c r="C45" s="1191"/>
      <c r="D45" s="1192"/>
      <c r="E45" s="1744"/>
      <c r="F45" s="1192"/>
    </row>
    <row r="46" spans="1:6" ht="264">
      <c r="A46" s="1898" t="s">
        <v>1440</v>
      </c>
      <c r="B46" s="1208" t="s">
        <v>1441</v>
      </c>
      <c r="C46" s="1145"/>
      <c r="D46" s="1146"/>
      <c r="E46" s="1744"/>
      <c r="F46" s="1146"/>
    </row>
    <row r="47" spans="1:6">
      <c r="A47" s="1898"/>
      <c r="B47" s="1208" t="s">
        <v>1130</v>
      </c>
      <c r="C47" s="1145" t="s">
        <v>1121</v>
      </c>
      <c r="D47" s="1146">
        <v>18</v>
      </c>
      <c r="E47" s="1744"/>
      <c r="F47" s="1146">
        <f>D47*E47</f>
        <v>0</v>
      </c>
    </row>
    <row r="48" spans="1:6">
      <c r="A48" s="1898"/>
      <c r="B48" s="1208" t="s">
        <v>1439</v>
      </c>
      <c r="C48" s="1145" t="s">
        <v>1132</v>
      </c>
      <c r="D48" s="1146">
        <v>7</v>
      </c>
      <c r="E48" s="1744"/>
      <c r="F48" s="1146">
        <f>D48*E48</f>
        <v>0</v>
      </c>
    </row>
    <row r="49" spans="1:6">
      <c r="A49" s="1898"/>
      <c r="B49" s="1208"/>
      <c r="C49" s="1145"/>
      <c r="D49" s="1146"/>
      <c r="E49" s="1744"/>
      <c r="F49" s="1146"/>
    </row>
    <row r="50" spans="1:6" ht="115.5">
      <c r="A50" s="1898" t="s">
        <v>1442</v>
      </c>
      <c r="B50" s="1210" t="s">
        <v>1443</v>
      </c>
      <c r="C50" s="1145"/>
      <c r="D50" s="1146"/>
      <c r="E50" s="1744"/>
      <c r="F50" s="1146"/>
    </row>
    <row r="51" spans="1:6">
      <c r="A51" s="1898"/>
      <c r="B51" s="1208" t="s">
        <v>1130</v>
      </c>
      <c r="C51" s="1145" t="s">
        <v>1121</v>
      </c>
      <c r="D51" s="1146">
        <v>35</v>
      </c>
      <c r="E51" s="1744"/>
      <c r="F51" s="1146">
        <f>D51*E51</f>
        <v>0</v>
      </c>
    </row>
    <row r="52" spans="1:6">
      <c r="A52" s="1898"/>
      <c r="B52" s="1208" t="s">
        <v>1131</v>
      </c>
      <c r="C52" s="1145" t="s">
        <v>1132</v>
      </c>
      <c r="D52" s="1146">
        <v>170</v>
      </c>
      <c r="E52" s="1744"/>
      <c r="F52" s="1146">
        <f>D52*E52</f>
        <v>0</v>
      </c>
    </row>
    <row r="53" spans="1:6">
      <c r="A53" s="1898"/>
      <c r="B53" s="1208"/>
      <c r="C53" s="1145"/>
      <c r="D53" s="1146"/>
      <c r="E53" s="1744"/>
      <c r="F53" s="1146"/>
    </row>
    <row r="54" spans="1:6" ht="99">
      <c r="A54" s="1898" t="s">
        <v>1444</v>
      </c>
      <c r="B54" s="1208" t="s">
        <v>1445</v>
      </c>
      <c r="C54" s="1145"/>
      <c r="D54" s="1146"/>
      <c r="E54" s="1744"/>
      <c r="F54" s="1146"/>
    </row>
    <row r="55" spans="1:6">
      <c r="A55" s="1898"/>
      <c r="B55" s="1208" t="s">
        <v>1130</v>
      </c>
      <c r="C55" s="1145" t="s">
        <v>1121</v>
      </c>
      <c r="D55" s="1146">
        <v>0.8</v>
      </c>
      <c r="E55" s="1744"/>
      <c r="F55" s="1146">
        <f>D55*E55</f>
        <v>0</v>
      </c>
    </row>
    <row r="56" spans="1:6">
      <c r="A56" s="1898"/>
      <c r="B56" s="1208" t="s">
        <v>1131</v>
      </c>
      <c r="C56" s="1145" t="s">
        <v>1132</v>
      </c>
      <c r="D56" s="1146">
        <v>8</v>
      </c>
      <c r="E56" s="1744"/>
      <c r="F56" s="1146">
        <f>D56*E56</f>
        <v>0</v>
      </c>
    </row>
    <row r="57" spans="1:6">
      <c r="A57" s="1898"/>
      <c r="B57" s="1208"/>
      <c r="C57" s="1145"/>
      <c r="D57" s="1146"/>
      <c r="E57" s="1744"/>
      <c r="F57" s="1146"/>
    </row>
    <row r="58" spans="1:6" ht="99">
      <c r="A58" s="1898" t="s">
        <v>1446</v>
      </c>
      <c r="B58" s="1208" t="s">
        <v>1447</v>
      </c>
      <c r="C58" s="1145"/>
      <c r="D58" s="1146"/>
      <c r="E58" s="1744"/>
      <c r="F58" s="1146"/>
    </row>
    <row r="59" spans="1:6">
      <c r="A59" s="1898"/>
      <c r="B59" s="1208" t="s">
        <v>1130</v>
      </c>
      <c r="C59" s="1145" t="s">
        <v>1121</v>
      </c>
      <c r="D59" s="1146">
        <v>1</v>
      </c>
      <c r="E59" s="1744"/>
      <c r="F59" s="1146">
        <f>D59*E59</f>
        <v>0</v>
      </c>
    </row>
    <row r="60" spans="1:6">
      <c r="A60" s="1898"/>
      <c r="B60" s="1208" t="s">
        <v>1131</v>
      </c>
      <c r="C60" s="1145" t="s">
        <v>1132</v>
      </c>
      <c r="D60" s="1146">
        <v>2</v>
      </c>
      <c r="E60" s="1744"/>
      <c r="F60" s="1146">
        <f>D60*E60</f>
        <v>0</v>
      </c>
    </row>
    <row r="61" spans="1:6">
      <c r="A61" s="1898"/>
      <c r="B61" s="1208"/>
      <c r="C61" s="1145"/>
      <c r="D61" s="1146"/>
      <c r="E61" s="1744"/>
      <c r="F61" s="1146"/>
    </row>
    <row r="62" spans="1:6" ht="82.5">
      <c r="A62" s="1898" t="s">
        <v>1448</v>
      </c>
      <c r="B62" s="1212" t="s">
        <v>1449</v>
      </c>
      <c r="C62" s="1145" t="s">
        <v>1132</v>
      </c>
      <c r="D62" s="1146">
        <v>240</v>
      </c>
      <c r="E62" s="1744"/>
      <c r="F62" s="1146">
        <f>D62*E62</f>
        <v>0</v>
      </c>
    </row>
    <row r="63" spans="1:6">
      <c r="A63" s="1898"/>
      <c r="B63" s="1208"/>
      <c r="C63" s="1145"/>
      <c r="D63" s="1146"/>
      <c r="E63" s="1744"/>
      <c r="F63" s="1146"/>
    </row>
    <row r="64" spans="1:6" ht="214.5">
      <c r="A64" s="1898" t="s">
        <v>1450</v>
      </c>
      <c r="B64" s="1208" t="s">
        <v>1145</v>
      </c>
      <c r="C64" s="1191"/>
      <c r="D64" s="1192"/>
      <c r="E64" s="1744"/>
      <c r="F64" s="1192"/>
    </row>
    <row r="65" spans="1:6">
      <c r="A65" s="1898"/>
      <c r="B65" s="1208" t="s">
        <v>1451</v>
      </c>
      <c r="C65" s="1145" t="s">
        <v>216</v>
      </c>
      <c r="D65" s="1146">
        <v>3560</v>
      </c>
      <c r="E65" s="1744"/>
      <c r="F65" s="1192"/>
    </row>
    <row r="66" spans="1:6">
      <c r="A66" s="1898"/>
      <c r="B66" s="1208" t="s">
        <v>1452</v>
      </c>
      <c r="C66" s="1145" t="s">
        <v>216</v>
      </c>
      <c r="D66" s="1146">
        <v>8590</v>
      </c>
      <c r="E66" s="1744"/>
      <c r="F66" s="1192"/>
    </row>
    <row r="67" spans="1:6">
      <c r="A67" s="1898"/>
      <c r="B67" s="1208" t="s">
        <v>1148</v>
      </c>
      <c r="C67" s="1145" t="s">
        <v>216</v>
      </c>
      <c r="D67" s="1146">
        <v>37080</v>
      </c>
      <c r="E67" s="1744"/>
      <c r="F67" s="1192"/>
    </row>
    <row r="68" spans="1:6">
      <c r="A68" s="1898"/>
      <c r="B68" s="1208" t="s">
        <v>739</v>
      </c>
      <c r="C68" s="1145" t="s">
        <v>216</v>
      </c>
      <c r="D68" s="1146">
        <f>SUM(D65:D67)</f>
        <v>49230</v>
      </c>
      <c r="E68" s="1744"/>
      <c r="F68" s="1146">
        <f t="shared" ref="F68" si="1">D68*E68</f>
        <v>0</v>
      </c>
    </row>
    <row r="69" spans="1:6">
      <c r="A69" s="1898"/>
      <c r="B69" s="1209"/>
      <c r="C69" s="1191"/>
      <c r="D69" s="1192"/>
      <c r="E69" s="1744"/>
      <c r="F69" s="1192"/>
    </row>
    <row r="70" spans="1:6">
      <c r="A70" s="1167" t="s">
        <v>1071</v>
      </c>
      <c r="B70" s="1213" t="s">
        <v>1149</v>
      </c>
      <c r="C70" s="1214"/>
      <c r="D70" s="1215"/>
      <c r="E70" s="1215"/>
      <c r="F70" s="1216">
        <f>SUM(F7:F68)</f>
        <v>0</v>
      </c>
    </row>
  </sheetData>
  <sheetProtection algorithmName="SHA-512" hashValue="26msIMpGoxgACdXXkdnhcnKkMsQJSe1DJvqbt81inKRvRC2Hoi/BRZddlnQEus9KSh6/0fK7s+r7LF6LeFIPPw==" saltValue="lkBwdep3izVIwOsIdeg6aQ==" spinCount="100000" sheet="1" objects="1" scenarios="1"/>
  <mergeCells count="16">
    <mergeCell ref="A54:A57"/>
    <mergeCell ref="A58:A61"/>
    <mergeCell ref="A62:A63"/>
    <mergeCell ref="A64:A69"/>
    <mergeCell ref="A29:A33"/>
    <mergeCell ref="A34:A38"/>
    <mergeCell ref="A39:A40"/>
    <mergeCell ref="A41:A45"/>
    <mergeCell ref="A46:A49"/>
    <mergeCell ref="A50:A53"/>
    <mergeCell ref="A25:A28"/>
    <mergeCell ref="A3:F3"/>
    <mergeCell ref="A7:A8"/>
    <mergeCell ref="A9:A16"/>
    <mergeCell ref="A17:A20"/>
    <mergeCell ref="A21:A24"/>
  </mergeCells>
  <pageMargins left="0.9055118110236221" right="0.51181102362204722" top="0.9055118110236221" bottom="0.94488188976377963" header="0.39370078740157483" footer="0.39370078740157483"/>
  <pageSetup paperSize="9" firstPageNumber="6"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1"/>
  <sheetViews>
    <sheetView showZeros="0" view="pageLayout" zoomScale="55" zoomScaleNormal="100" zoomScalePageLayoutView="55" workbookViewId="0">
      <selection activeCell="E7" sqref="E7:E9"/>
    </sheetView>
  </sheetViews>
  <sheetFormatPr defaultColWidth="9.140625" defaultRowHeight="16.5"/>
  <cols>
    <col min="1" max="1" width="7.42578125" style="1120" customWidth="1"/>
    <col min="2" max="2" width="39.140625" style="1207" customWidth="1"/>
    <col min="3" max="3" width="10" style="1173" customWidth="1"/>
    <col min="4" max="6" width="10" style="1117" customWidth="1"/>
    <col min="7" max="16384" width="9.140625" style="1122"/>
  </cols>
  <sheetData>
    <row r="1" spans="1:6" s="1119" customFormat="1">
      <c r="A1" s="1217" t="s">
        <v>1156</v>
      </c>
      <c r="B1" s="1200" t="s">
        <v>1151</v>
      </c>
      <c r="C1" s="1176"/>
      <c r="D1" s="1177"/>
      <c r="E1" s="1177"/>
      <c r="F1" s="1177"/>
    </row>
    <row r="2" spans="1:6" s="1119" customFormat="1">
      <c r="A2" s="1218"/>
      <c r="B2" s="1201"/>
      <c r="C2" s="1173"/>
      <c r="D2" s="1117"/>
      <c r="E2" s="1117"/>
      <c r="F2" s="1117"/>
    </row>
    <row r="3" spans="1:6" s="1219" customFormat="1" ht="28.35" customHeight="1">
      <c r="A3" s="1900" t="s">
        <v>1453</v>
      </c>
      <c r="B3" s="1900"/>
      <c r="C3" s="1900"/>
      <c r="D3" s="1900"/>
      <c r="E3" s="1900"/>
      <c r="F3" s="1900"/>
    </row>
    <row r="4" spans="1:6" s="1119" customFormat="1">
      <c r="A4" s="1218"/>
      <c r="B4" s="1201"/>
      <c r="C4" s="1173"/>
      <c r="D4" s="1117"/>
      <c r="E4" s="1117"/>
      <c r="F4" s="1117"/>
    </row>
    <row r="5" spans="1:6" s="1182" customFormat="1" ht="28.35" customHeight="1">
      <c r="A5" s="1179" t="s">
        <v>1102</v>
      </c>
      <c r="B5" s="1202" t="s">
        <v>1103</v>
      </c>
      <c r="C5" s="1180" t="s">
        <v>1104</v>
      </c>
      <c r="D5" s="1181" t="s">
        <v>1105</v>
      </c>
      <c r="E5" s="1181" t="s">
        <v>1106</v>
      </c>
      <c r="F5" s="1181" t="s">
        <v>1107</v>
      </c>
    </row>
    <row r="6" spans="1:6" s="1189" customFormat="1" ht="17.100000000000001" customHeight="1">
      <c r="A6" s="1220"/>
      <c r="B6" s="1203"/>
      <c r="C6" s="1185"/>
      <c r="D6" s="1186"/>
      <c r="E6" s="1187"/>
      <c r="F6" s="1188"/>
    </row>
    <row r="7" spans="1:6" ht="115.5">
      <c r="A7" s="1901" t="s">
        <v>1159</v>
      </c>
      <c r="B7" s="1221" t="s">
        <v>1454</v>
      </c>
      <c r="C7" s="1173" t="s">
        <v>1132</v>
      </c>
      <c r="D7" s="1146">
        <v>180</v>
      </c>
      <c r="E7" s="1744"/>
      <c r="F7" s="1117">
        <f>D7*E7</f>
        <v>0</v>
      </c>
    </row>
    <row r="8" spans="1:6">
      <c r="A8" s="1901"/>
      <c r="E8" s="1748"/>
    </row>
    <row r="9" spans="1:6" ht="49.5">
      <c r="A9" s="1901" t="s">
        <v>1161</v>
      </c>
      <c r="B9" s="1221" t="s">
        <v>1455</v>
      </c>
      <c r="C9" s="1173" t="s">
        <v>1132</v>
      </c>
      <c r="D9" s="1146">
        <v>50</v>
      </c>
      <c r="E9" s="1744"/>
      <c r="F9" s="1117">
        <f>D9*E9</f>
        <v>0</v>
      </c>
    </row>
    <row r="10" spans="1:6">
      <c r="A10" s="1901"/>
    </row>
    <row r="11" spans="1:6" s="1104" customFormat="1" ht="19.7" customHeight="1">
      <c r="A11" s="1194" t="s">
        <v>1073</v>
      </c>
      <c r="B11" s="1222" t="s">
        <v>1155</v>
      </c>
      <c r="C11" s="1196"/>
      <c r="D11" s="1197"/>
      <c r="E11" s="1197"/>
      <c r="F11" s="1198">
        <f>SUM(F7:F10)</f>
        <v>0</v>
      </c>
    </row>
  </sheetData>
  <sheetProtection algorithmName="SHA-512" hashValue="CtT9IQjUF8Oqn7mCaDNX0wQyJM5kOH4zxq6X4A0Vuduv8rPNN9GpAR0ApBT1i3ve+aY3vRdrW91wlOS2nwbkDw==" saltValue="pkneHktKTX6VdV+UWXXd/g==" spinCount="100000" sheet="1" objects="1" scenarios="1"/>
  <mergeCells count="3">
    <mergeCell ref="A3:F3"/>
    <mergeCell ref="A7:A8"/>
    <mergeCell ref="A9:A10"/>
  </mergeCells>
  <pageMargins left="0.9055118110236221" right="0.51181102362204722" top="0.9055118110236221" bottom="0.94488188976377963" header="0.39370078740157483" footer="0.39370078740157483"/>
  <pageSetup paperSize="9" firstPageNumber="11"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9"/>
  <sheetViews>
    <sheetView showZeros="0" view="pageLayout" topLeftCell="A13" zoomScale="55" zoomScaleNormal="100" zoomScalePageLayoutView="55" workbookViewId="0">
      <selection activeCell="E7" sqref="E7:E26"/>
    </sheetView>
  </sheetViews>
  <sheetFormatPr defaultColWidth="9.140625" defaultRowHeight="16.5"/>
  <cols>
    <col min="1" max="1" width="7.42578125" style="1120" customWidth="1"/>
    <col min="2" max="2" width="39.140625" style="1207" customWidth="1"/>
    <col min="3" max="3" width="10" style="1173" customWidth="1"/>
    <col min="4" max="6" width="10" style="1117" customWidth="1"/>
    <col min="7" max="16384" width="9.140625" style="1122"/>
  </cols>
  <sheetData>
    <row r="1" spans="1:6" s="1119" customFormat="1">
      <c r="A1" s="1217" t="s">
        <v>1173</v>
      </c>
      <c r="B1" s="1200" t="s">
        <v>1157</v>
      </c>
      <c r="C1" s="1176"/>
      <c r="D1" s="1177"/>
      <c r="E1" s="1177"/>
      <c r="F1" s="1177"/>
    </row>
    <row r="2" spans="1:6" s="1119" customFormat="1">
      <c r="A2" s="1218"/>
      <c r="B2" s="1201"/>
      <c r="C2" s="1173"/>
      <c r="D2" s="1117"/>
      <c r="E2" s="1117"/>
      <c r="F2" s="1117"/>
    </row>
    <row r="3" spans="1:6" s="1147" customFormat="1" ht="28.35" customHeight="1">
      <c r="A3" s="1900" t="s">
        <v>1456</v>
      </c>
      <c r="B3" s="1900"/>
      <c r="C3" s="1900"/>
      <c r="D3" s="1900"/>
      <c r="E3" s="1900"/>
      <c r="F3" s="1900"/>
    </row>
    <row r="4" spans="1:6" s="1119" customFormat="1">
      <c r="A4" s="1218"/>
      <c r="B4" s="1201"/>
      <c r="C4" s="1173"/>
      <c r="D4" s="1117"/>
      <c r="E4" s="1117"/>
      <c r="F4" s="1117"/>
    </row>
    <row r="5" spans="1:6" s="1182" customFormat="1" ht="28.35" customHeight="1">
      <c r="A5" s="1179" t="s">
        <v>1102</v>
      </c>
      <c r="B5" s="1202" t="s">
        <v>1103</v>
      </c>
      <c r="C5" s="1180" t="s">
        <v>1104</v>
      </c>
      <c r="D5" s="1181" t="s">
        <v>1105</v>
      </c>
      <c r="E5" s="1181" t="s">
        <v>1106</v>
      </c>
      <c r="F5" s="1181" t="s">
        <v>1107</v>
      </c>
    </row>
    <row r="6" spans="1:6" s="1189" customFormat="1" ht="17.100000000000001" customHeight="1">
      <c r="A6" s="1220"/>
      <c r="B6" s="1203"/>
      <c r="C6" s="1185"/>
      <c r="D6" s="1186"/>
      <c r="E6" s="1186"/>
      <c r="F6" s="1188"/>
    </row>
    <row r="7" spans="1:6" ht="198">
      <c r="A7" s="1901" t="s">
        <v>1175</v>
      </c>
      <c r="B7" s="1221" t="s">
        <v>1457</v>
      </c>
      <c r="C7" s="1145" t="s">
        <v>1132</v>
      </c>
      <c r="D7" s="1146">
        <v>40</v>
      </c>
      <c r="E7" s="1744"/>
      <c r="F7" s="1146">
        <f>D7*E7</f>
        <v>0</v>
      </c>
    </row>
    <row r="8" spans="1:6" s="1189" customFormat="1" ht="17.100000000000001" customHeight="1">
      <c r="A8" s="1901"/>
      <c r="B8" s="1203"/>
      <c r="C8" s="1159"/>
      <c r="D8" s="1160"/>
      <c r="E8" s="1749"/>
      <c r="F8" s="1162"/>
    </row>
    <row r="9" spans="1:6" ht="264">
      <c r="A9" s="1901" t="s">
        <v>1458</v>
      </c>
      <c r="B9" s="1221" t="s">
        <v>1459</v>
      </c>
      <c r="C9" s="1145" t="s">
        <v>1132</v>
      </c>
      <c r="D9" s="1146">
        <v>1120</v>
      </c>
      <c r="E9" s="1744"/>
      <c r="F9" s="1146">
        <f>D9*E9</f>
        <v>0</v>
      </c>
    </row>
    <row r="10" spans="1:6" s="1189" customFormat="1" ht="17.100000000000001" customHeight="1">
      <c r="A10" s="1901"/>
      <c r="B10" s="1203"/>
      <c r="C10" s="1159"/>
      <c r="D10" s="1160"/>
      <c r="E10" s="1749"/>
      <c r="F10" s="1162"/>
    </row>
    <row r="11" spans="1:6" ht="82.5">
      <c r="A11" s="1901" t="s">
        <v>1460</v>
      </c>
      <c r="B11" s="1221" t="s">
        <v>1461</v>
      </c>
      <c r="C11" s="1145" t="s">
        <v>1132</v>
      </c>
      <c r="D11" s="1146">
        <v>190</v>
      </c>
      <c r="E11" s="1744"/>
      <c r="F11" s="1146">
        <f>D11*E11</f>
        <v>0</v>
      </c>
    </row>
    <row r="12" spans="1:6" s="1189" customFormat="1" ht="17.100000000000001" customHeight="1">
      <c r="A12" s="1901"/>
      <c r="B12" s="1203"/>
      <c r="C12" s="1159"/>
      <c r="D12" s="1160"/>
      <c r="E12" s="1749"/>
      <c r="F12" s="1162"/>
    </row>
    <row r="13" spans="1:6" s="1165" customFormat="1" ht="280.5">
      <c r="A13" s="1901" t="s">
        <v>1462</v>
      </c>
      <c r="B13" s="1208" t="s">
        <v>1463</v>
      </c>
      <c r="C13" s="1145" t="s">
        <v>1132</v>
      </c>
      <c r="D13" s="1146">
        <v>95</v>
      </c>
      <c r="E13" s="1744"/>
      <c r="F13" s="1146">
        <f>D13*E13</f>
        <v>0</v>
      </c>
    </row>
    <row r="14" spans="1:6" s="1163" customFormat="1" ht="17.100000000000001" customHeight="1">
      <c r="A14" s="1901"/>
      <c r="B14" s="1223"/>
      <c r="C14" s="1159"/>
      <c r="D14" s="1160"/>
      <c r="E14" s="1749"/>
      <c r="F14" s="1162"/>
    </row>
    <row r="15" spans="1:6" s="1165" customFormat="1" ht="148.5">
      <c r="A15" s="1901" t="s">
        <v>1464</v>
      </c>
      <c r="B15" s="1208" t="s">
        <v>1465</v>
      </c>
      <c r="C15" s="1145" t="s">
        <v>1132</v>
      </c>
      <c r="D15" s="1146">
        <v>245</v>
      </c>
      <c r="E15" s="1744"/>
      <c r="F15" s="1146">
        <f>D15*E15</f>
        <v>0</v>
      </c>
    </row>
    <row r="16" spans="1:6" s="1165" customFormat="1">
      <c r="A16" s="1901"/>
      <c r="B16" s="1208"/>
      <c r="C16" s="1145"/>
      <c r="D16" s="1146"/>
      <c r="E16" s="1744"/>
      <c r="F16" s="1146"/>
    </row>
    <row r="17" spans="1:6" s="1165" customFormat="1" ht="82.5">
      <c r="A17" s="1901" t="s">
        <v>1466</v>
      </c>
      <c r="B17" s="1208" t="s">
        <v>1467</v>
      </c>
      <c r="C17" s="1145" t="s">
        <v>1132</v>
      </c>
      <c r="D17" s="1146">
        <v>38</v>
      </c>
      <c r="E17" s="1744"/>
      <c r="F17" s="1146">
        <f>D17*E17</f>
        <v>0</v>
      </c>
    </row>
    <row r="18" spans="1:6" s="1165" customFormat="1">
      <c r="A18" s="1901"/>
      <c r="B18" s="1208"/>
      <c r="C18" s="1145"/>
      <c r="D18" s="1146"/>
      <c r="E18" s="1744"/>
      <c r="F18" s="1146"/>
    </row>
    <row r="19" spans="1:6" s="1165" customFormat="1" ht="165">
      <c r="A19" s="1901" t="s">
        <v>1468</v>
      </c>
      <c r="B19" s="1208" t="s">
        <v>1469</v>
      </c>
      <c r="C19" s="1145" t="s">
        <v>1132</v>
      </c>
      <c r="D19" s="1146">
        <v>33</v>
      </c>
      <c r="E19" s="1744"/>
      <c r="F19" s="1146">
        <f>D19*E19</f>
        <v>0</v>
      </c>
    </row>
    <row r="20" spans="1:6" s="1165" customFormat="1">
      <c r="A20" s="1901"/>
      <c r="B20" s="1208"/>
      <c r="C20" s="1145"/>
      <c r="D20" s="1146"/>
      <c r="E20" s="1744"/>
      <c r="F20" s="1146"/>
    </row>
    <row r="21" spans="1:6" s="1165" customFormat="1" ht="150.19999999999999" customHeight="1">
      <c r="A21" s="1901" t="s">
        <v>1470</v>
      </c>
      <c r="B21" s="1208" t="s">
        <v>1471</v>
      </c>
      <c r="C21" s="1145" t="s">
        <v>1132</v>
      </c>
      <c r="D21" s="1146">
        <v>10</v>
      </c>
      <c r="E21" s="1744"/>
      <c r="F21" s="1146">
        <f>D21*E21</f>
        <v>0</v>
      </c>
    </row>
    <row r="22" spans="1:6" s="1165" customFormat="1">
      <c r="A22" s="1901"/>
      <c r="B22" s="1208"/>
      <c r="C22" s="1145"/>
      <c r="D22" s="1146"/>
      <c r="E22" s="1744"/>
      <c r="F22" s="1146"/>
    </row>
    <row r="23" spans="1:6" s="1165" customFormat="1" ht="82.5">
      <c r="A23" s="1901" t="s">
        <v>1472</v>
      </c>
      <c r="B23" s="1208" t="s">
        <v>1473</v>
      </c>
      <c r="C23" s="1145" t="s">
        <v>1132</v>
      </c>
      <c r="D23" s="1146">
        <v>60</v>
      </c>
      <c r="E23" s="1744"/>
      <c r="F23" s="1146">
        <f>D23*E23</f>
        <v>0</v>
      </c>
    </row>
    <row r="24" spans="1:6" s="1165" customFormat="1">
      <c r="A24" s="1901"/>
      <c r="B24" s="1208"/>
      <c r="C24" s="1145"/>
      <c r="D24" s="1146"/>
      <c r="E24" s="1744"/>
      <c r="F24" s="1146"/>
    </row>
    <row r="25" spans="1:6" s="1165" customFormat="1" ht="82.5">
      <c r="A25" s="1901" t="s">
        <v>1474</v>
      </c>
      <c r="B25" s="1208" t="s">
        <v>1170</v>
      </c>
      <c r="C25" s="1145" t="s">
        <v>1171</v>
      </c>
      <c r="D25" s="1146">
        <v>52</v>
      </c>
      <c r="E25" s="1744"/>
      <c r="F25" s="1146">
        <f>D25*E25</f>
        <v>0</v>
      </c>
    </row>
    <row r="26" spans="1:6" s="1165" customFormat="1">
      <c r="A26" s="1901"/>
      <c r="B26" s="1208"/>
      <c r="C26" s="1145"/>
      <c r="D26" s="1146"/>
      <c r="E26" s="1744"/>
      <c r="F26" s="1146"/>
    </row>
    <row r="27" spans="1:6" s="1224" customFormat="1" ht="19.7" customHeight="1">
      <c r="A27" s="1167" t="s">
        <v>1075</v>
      </c>
      <c r="B27" s="1213" t="s">
        <v>1172</v>
      </c>
      <c r="C27" s="1169"/>
      <c r="D27" s="1170"/>
      <c r="E27" s="1170"/>
      <c r="F27" s="1171">
        <f>SUM(F7:F26)</f>
        <v>0</v>
      </c>
    </row>
    <row r="28" spans="1:6" s="1165" customFormat="1">
      <c r="A28" s="1225"/>
      <c r="B28" s="1210"/>
      <c r="C28" s="1145"/>
      <c r="D28" s="1146"/>
      <c r="E28" s="1146"/>
      <c r="F28" s="1146"/>
    </row>
    <row r="29" spans="1:6">
      <c r="B29" s="1221"/>
    </row>
  </sheetData>
  <sheetProtection algorithmName="SHA-512" hashValue="bRVXekIb4GxjemvQ26Zdk1QQ74PkwSJFoYIuTPHa+WWa9mHfl5msaGo3YDO544CSPdrPiTgu64kvkS/U2glm5Q==" saltValue="MBqkF2GVkIvZZrv4dxPdxQ==" spinCount="100000" sheet="1" objects="1" scenarios="1"/>
  <mergeCells count="11">
    <mergeCell ref="A17:A18"/>
    <mergeCell ref="A19:A20"/>
    <mergeCell ref="A21:A22"/>
    <mergeCell ref="A23:A24"/>
    <mergeCell ref="A25:A26"/>
    <mergeCell ref="A15:A16"/>
    <mergeCell ref="A3:F3"/>
    <mergeCell ref="A7:A8"/>
    <mergeCell ref="A9:A10"/>
    <mergeCell ref="A11:A12"/>
    <mergeCell ref="A13:A14"/>
  </mergeCells>
  <pageMargins left="0.9055118110236221" right="0.51181102362204722" top="0.9055118110236221" bottom="0.94488188976377963" header="0.39370078740157483" footer="0.39370078740157483"/>
  <pageSetup paperSize="9" firstPageNumber="12"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6"/>
  <sheetViews>
    <sheetView showZeros="0" view="pageLayout" zoomScale="55" zoomScaleNormal="100" zoomScalePageLayoutView="55" workbookViewId="0">
      <selection activeCell="E5" sqref="E5:E33"/>
    </sheetView>
  </sheetViews>
  <sheetFormatPr defaultColWidth="9.140625" defaultRowHeight="16.5"/>
  <cols>
    <col min="1" max="1" width="7.42578125" style="1120" customWidth="1"/>
    <col min="2" max="2" width="39.140625" style="1207" customWidth="1"/>
    <col min="3" max="3" width="10" style="1173" customWidth="1"/>
    <col min="4" max="4" width="10" style="1117" customWidth="1"/>
    <col min="5" max="5" width="9.42578125" style="1117" customWidth="1"/>
    <col min="6" max="6" width="10.5703125" style="1117" customWidth="1"/>
    <col min="7" max="16384" width="9.140625" style="1122"/>
  </cols>
  <sheetData>
    <row r="1" spans="1:6" s="1119" customFormat="1">
      <c r="A1" s="1217" t="s">
        <v>1178</v>
      </c>
      <c r="B1" s="1200" t="s">
        <v>1174</v>
      </c>
      <c r="C1" s="1176"/>
      <c r="D1" s="1177"/>
      <c r="E1" s="1177"/>
      <c r="F1" s="1177"/>
    </row>
    <row r="2" spans="1:6" s="1119" customFormat="1">
      <c r="A2" s="1218"/>
      <c r="B2" s="1201"/>
      <c r="C2" s="1173"/>
      <c r="D2" s="1117"/>
      <c r="E2" s="1117"/>
      <c r="F2" s="1117"/>
    </row>
    <row r="3" spans="1:6" s="1182" customFormat="1" ht="28.35" customHeight="1">
      <c r="A3" s="1179" t="s">
        <v>1102</v>
      </c>
      <c r="B3" s="1202" t="s">
        <v>1103</v>
      </c>
      <c r="C3" s="1180" t="s">
        <v>1104</v>
      </c>
      <c r="D3" s="1181" t="s">
        <v>1105</v>
      </c>
      <c r="E3" s="1181" t="s">
        <v>1106</v>
      </c>
      <c r="F3" s="1181" t="s">
        <v>1107</v>
      </c>
    </row>
    <row r="4" spans="1:6" s="1189" customFormat="1" ht="17.100000000000001" customHeight="1">
      <c r="A4" s="1220"/>
      <c r="B4" s="1203"/>
      <c r="C4" s="1185"/>
      <c r="D4" s="1186"/>
      <c r="E4" s="1186"/>
      <c r="F4" s="1188"/>
    </row>
    <row r="5" spans="1:6" ht="409.5">
      <c r="A5" s="1901" t="s">
        <v>1180</v>
      </c>
      <c r="B5" s="1221" t="s">
        <v>1475</v>
      </c>
      <c r="C5" s="1145"/>
      <c r="D5" s="1146"/>
      <c r="E5" s="1750"/>
      <c r="F5" s="1146"/>
    </row>
    <row r="6" spans="1:6" s="1189" customFormat="1" ht="49.5">
      <c r="A6" s="1901"/>
      <c r="B6" s="1205" t="s">
        <v>1476</v>
      </c>
      <c r="C6" s="1159"/>
      <c r="D6" s="1160"/>
      <c r="E6" s="1749"/>
      <c r="F6" s="1162"/>
    </row>
    <row r="7" spans="1:6" s="1189" customFormat="1" ht="181.5">
      <c r="A7" s="1901"/>
      <c r="B7" s="1205" t="s">
        <v>1477</v>
      </c>
      <c r="C7" s="1159"/>
      <c r="D7" s="1160"/>
      <c r="E7" s="1749"/>
      <c r="F7" s="1162"/>
    </row>
    <row r="8" spans="1:6" s="1189" customFormat="1">
      <c r="A8" s="1901"/>
      <c r="B8" s="1221" t="s">
        <v>1478</v>
      </c>
      <c r="C8" s="1145" t="s">
        <v>216</v>
      </c>
      <c r="D8" s="1146">
        <v>23023</v>
      </c>
      <c r="E8" s="1749"/>
      <c r="F8" s="1162"/>
    </row>
    <row r="9" spans="1:6" s="1189" customFormat="1">
      <c r="A9" s="1901"/>
      <c r="B9" s="1221" t="s">
        <v>1479</v>
      </c>
      <c r="C9" s="1145" t="s">
        <v>216</v>
      </c>
      <c r="D9" s="1146">
        <v>14705</v>
      </c>
      <c r="E9" s="1749"/>
      <c r="F9" s="1162"/>
    </row>
    <row r="10" spans="1:6" s="1226" customFormat="1">
      <c r="A10" s="1901"/>
      <c r="B10" s="1221" t="s">
        <v>739</v>
      </c>
      <c r="C10" s="1145" t="s">
        <v>216</v>
      </c>
      <c r="D10" s="1146">
        <f>SUM(D8:D9)</f>
        <v>37728</v>
      </c>
      <c r="E10" s="1746"/>
      <c r="F10" s="1146">
        <f>D10*E10</f>
        <v>0</v>
      </c>
    </row>
    <row r="11" spans="1:6" s="1226" customFormat="1">
      <c r="A11" s="1901"/>
      <c r="B11" s="1227"/>
      <c r="C11" s="1228"/>
      <c r="D11" s="1206"/>
      <c r="E11" s="1746"/>
      <c r="F11" s="1146"/>
    </row>
    <row r="12" spans="1:6" ht="363">
      <c r="A12" s="1901" t="s">
        <v>1480</v>
      </c>
      <c r="B12" s="1221" t="s">
        <v>1481</v>
      </c>
      <c r="C12" s="1145"/>
      <c r="D12" s="1146"/>
      <c r="E12" s="1750"/>
      <c r="F12" s="1146"/>
    </row>
    <row r="13" spans="1:6" s="1189" customFormat="1" ht="132">
      <c r="A13" s="1901"/>
      <c r="B13" s="1205" t="s">
        <v>1482</v>
      </c>
      <c r="C13" s="1159"/>
      <c r="D13" s="1160"/>
      <c r="E13" s="1749"/>
      <c r="F13" s="1162"/>
    </row>
    <row r="14" spans="1:6" s="1189" customFormat="1" ht="181.5">
      <c r="A14" s="1901"/>
      <c r="B14" s="1205" t="s">
        <v>1477</v>
      </c>
      <c r="C14" s="1159"/>
      <c r="D14" s="1160"/>
      <c r="E14" s="1749"/>
      <c r="F14" s="1162"/>
    </row>
    <row r="15" spans="1:6" s="1189" customFormat="1">
      <c r="A15" s="1901"/>
      <c r="B15" s="1205"/>
      <c r="C15" s="1159"/>
      <c r="D15" s="1160"/>
      <c r="E15" s="1749"/>
      <c r="F15" s="1162"/>
    </row>
    <row r="16" spans="1:6" s="1226" customFormat="1">
      <c r="A16" s="1901"/>
      <c r="B16" s="1227" t="s">
        <v>1483</v>
      </c>
      <c r="C16" s="1228"/>
      <c r="D16" s="1206"/>
      <c r="E16" s="1746"/>
      <c r="F16" s="1146"/>
    </row>
    <row r="17" spans="1:6" s="1226" customFormat="1" ht="33">
      <c r="A17" s="1901"/>
      <c r="B17" s="1227" t="s">
        <v>1484</v>
      </c>
      <c r="C17" s="1229" t="s">
        <v>216</v>
      </c>
      <c r="D17" s="1206">
        <v>2400</v>
      </c>
      <c r="E17" s="1746"/>
      <c r="F17" s="1146"/>
    </row>
    <row r="18" spans="1:6" s="1226" customFormat="1">
      <c r="A18" s="1901"/>
      <c r="B18" s="1227" t="s">
        <v>1485</v>
      </c>
      <c r="C18" s="1229" t="s">
        <v>216</v>
      </c>
      <c r="D18" s="1206">
        <v>1111</v>
      </c>
      <c r="E18" s="1746"/>
      <c r="F18" s="1146"/>
    </row>
    <row r="19" spans="1:6" s="1226" customFormat="1">
      <c r="A19" s="1901"/>
      <c r="B19" s="1227" t="s">
        <v>1486</v>
      </c>
      <c r="C19" s="1229" t="s">
        <v>216</v>
      </c>
      <c r="D19" s="1206">
        <v>4588</v>
      </c>
      <c r="E19" s="1746"/>
      <c r="F19" s="1146"/>
    </row>
    <row r="20" spans="1:6" s="1226" customFormat="1">
      <c r="A20" s="1901"/>
      <c r="B20" s="1230" t="s">
        <v>1487</v>
      </c>
      <c r="C20" s="1229" t="s">
        <v>216</v>
      </c>
      <c r="D20" s="1206">
        <v>1180</v>
      </c>
      <c r="E20" s="1746"/>
      <c r="F20" s="1146"/>
    </row>
    <row r="21" spans="1:6" s="1226" customFormat="1">
      <c r="A21" s="1901"/>
      <c r="B21" s="1230" t="s">
        <v>739</v>
      </c>
      <c r="C21" s="1229" t="s">
        <v>216</v>
      </c>
      <c r="D21" s="1206">
        <f>SUM(D17:D20)</f>
        <v>9279</v>
      </c>
      <c r="E21" s="1746"/>
      <c r="F21" s="1146">
        <f>D21*E21</f>
        <v>0</v>
      </c>
    </row>
    <row r="22" spans="1:6" s="1226" customFormat="1">
      <c r="A22" s="1901"/>
      <c r="B22" s="1230"/>
      <c r="C22" s="1228"/>
      <c r="D22" s="1206"/>
      <c r="E22" s="1746"/>
      <c r="F22" s="1146"/>
    </row>
    <row r="23" spans="1:6" s="1226" customFormat="1">
      <c r="A23" s="1901"/>
      <c r="B23" s="1230" t="s">
        <v>1488</v>
      </c>
      <c r="C23" s="1228"/>
      <c r="D23" s="1206"/>
      <c r="E23" s="1746"/>
      <c r="F23" s="1146"/>
    </row>
    <row r="24" spans="1:6" s="1226" customFormat="1">
      <c r="A24" s="1901"/>
      <c r="B24" s="1230" t="s">
        <v>1489</v>
      </c>
      <c r="C24" s="1228" t="s">
        <v>216</v>
      </c>
      <c r="D24" s="1206">
        <v>2255</v>
      </c>
      <c r="E24" s="1746"/>
      <c r="F24" s="1146"/>
    </row>
    <row r="25" spans="1:6" s="1226" customFormat="1">
      <c r="A25" s="1901"/>
      <c r="B25" s="1230" t="s">
        <v>1490</v>
      </c>
      <c r="C25" s="1228" t="s">
        <v>216</v>
      </c>
      <c r="D25" s="1206">
        <v>1300</v>
      </c>
      <c r="E25" s="1746"/>
      <c r="F25" s="1146"/>
    </row>
    <row r="26" spans="1:6" s="1226" customFormat="1">
      <c r="A26" s="1901"/>
      <c r="B26" s="1230" t="s">
        <v>1491</v>
      </c>
      <c r="C26" s="1228" t="s">
        <v>216</v>
      </c>
      <c r="D26" s="1206">
        <v>682</v>
      </c>
      <c r="E26" s="1746"/>
      <c r="F26" s="1146"/>
    </row>
    <row r="27" spans="1:6" s="1226" customFormat="1">
      <c r="A27" s="1901"/>
      <c r="B27" s="1230" t="s">
        <v>739</v>
      </c>
      <c r="C27" s="1229" t="s">
        <v>216</v>
      </c>
      <c r="D27" s="1206">
        <f>SUM(D24:D26)</f>
        <v>4237</v>
      </c>
      <c r="E27" s="1746"/>
      <c r="F27" s="1146">
        <f>D27*E27</f>
        <v>0</v>
      </c>
    </row>
    <row r="28" spans="1:6" s="1226" customFormat="1">
      <c r="A28" s="1901"/>
      <c r="B28" s="1230"/>
      <c r="C28" s="1228"/>
      <c r="D28" s="1206"/>
      <c r="E28" s="1746"/>
      <c r="F28" s="1146"/>
    </row>
    <row r="29" spans="1:6" s="1226" customFormat="1">
      <c r="A29" s="1901"/>
      <c r="B29" s="1230" t="s">
        <v>1492</v>
      </c>
      <c r="C29" s="1228"/>
      <c r="D29" s="1206"/>
      <c r="E29" s="1746"/>
      <c r="F29" s="1146"/>
    </row>
    <row r="30" spans="1:6" s="1226" customFormat="1">
      <c r="A30" s="1901"/>
      <c r="B30" s="1230" t="s">
        <v>1493</v>
      </c>
      <c r="C30" s="1228" t="s">
        <v>216</v>
      </c>
      <c r="D30" s="1206">
        <v>2653</v>
      </c>
      <c r="E30" s="1746"/>
      <c r="F30" s="1146"/>
    </row>
    <row r="31" spans="1:6" s="1226" customFormat="1">
      <c r="A31" s="1901"/>
      <c r="B31" s="1230" t="s">
        <v>1494</v>
      </c>
      <c r="C31" s="1228" t="s">
        <v>216</v>
      </c>
      <c r="D31" s="1206">
        <v>4915</v>
      </c>
      <c r="E31" s="1746"/>
      <c r="F31" s="1146"/>
    </row>
    <row r="32" spans="1:6" s="1226" customFormat="1">
      <c r="A32" s="1901"/>
      <c r="B32" s="1230" t="s">
        <v>739</v>
      </c>
      <c r="C32" s="1229" t="s">
        <v>216</v>
      </c>
      <c r="D32" s="1206">
        <f>SUM(D30:D31)</f>
        <v>7568</v>
      </c>
      <c r="E32" s="1746"/>
      <c r="F32" s="1146">
        <f>D32*E32</f>
        <v>0</v>
      </c>
    </row>
    <row r="33" spans="1:6" s="1226" customFormat="1">
      <c r="A33" s="1901"/>
      <c r="B33" s="1227"/>
      <c r="C33" s="1228"/>
      <c r="D33" s="1206"/>
      <c r="E33" s="1746"/>
      <c r="F33" s="1146"/>
    </row>
    <row r="34" spans="1:6" s="1224" customFormat="1" ht="19.7" customHeight="1">
      <c r="A34" s="1167" t="s">
        <v>1077</v>
      </c>
      <c r="B34" s="1213" t="s">
        <v>1177</v>
      </c>
      <c r="C34" s="1169"/>
      <c r="D34" s="1170"/>
      <c r="E34" s="1170"/>
      <c r="F34" s="1171">
        <f>SUM(F4:F33)</f>
        <v>0</v>
      </c>
    </row>
    <row r="35" spans="1:6" s="1165" customFormat="1">
      <c r="A35" s="1225"/>
      <c r="B35" s="1210"/>
      <c r="C35" s="1145"/>
      <c r="D35" s="1146"/>
      <c r="E35" s="1146"/>
      <c r="F35" s="1146"/>
    </row>
    <row r="36" spans="1:6">
      <c r="B36" s="1221"/>
    </row>
  </sheetData>
  <sheetProtection algorithmName="SHA-512" hashValue="0zP++G1DekzYb+xxomUMnH8MDppt7bYvpm+yKA89XvLW6fpuOFNj4A6tBDlap/wSLGcJ+Gyx4H9Z3cvdOOFLbA==" saltValue="5Z6/eacR0MVZNq+VniJmug==" spinCount="100000" sheet="1" objects="1" scenarios="1"/>
  <mergeCells count="2">
    <mergeCell ref="A5:A11"/>
    <mergeCell ref="A12:A33"/>
  </mergeCells>
  <pageMargins left="0.9055118110236221" right="0.51181102362204722" top="0.9055118110236221" bottom="0.94488188976377963" header="0.39370078740157483" footer="0.39370078740157483"/>
  <pageSetup paperSize="9" firstPageNumber="15"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1"/>
  <sheetViews>
    <sheetView showZeros="0" view="pageLayout" zoomScale="85" zoomScaleNormal="100" zoomScalePageLayoutView="85" workbookViewId="0">
      <selection activeCell="E5" sqref="E5:E7"/>
    </sheetView>
  </sheetViews>
  <sheetFormatPr defaultColWidth="9.140625" defaultRowHeight="16.5"/>
  <cols>
    <col min="1" max="1" width="7.42578125" style="1120" customWidth="1"/>
    <col min="2" max="2" width="39.140625" style="1207" customWidth="1"/>
    <col min="3" max="3" width="10" style="1173" customWidth="1"/>
    <col min="4" max="6" width="10" style="1117" customWidth="1"/>
    <col min="7" max="16384" width="9.140625" style="1122"/>
  </cols>
  <sheetData>
    <row r="1" spans="1:6" s="1119" customFormat="1">
      <c r="A1" s="1217" t="s">
        <v>1495</v>
      </c>
      <c r="B1" s="1200" t="s">
        <v>1179</v>
      </c>
      <c r="C1" s="1176"/>
      <c r="D1" s="1177"/>
      <c r="E1" s="1177"/>
      <c r="F1" s="1177"/>
    </row>
    <row r="2" spans="1:6" s="1119" customFormat="1">
      <c r="A2" s="1218"/>
      <c r="B2" s="1201"/>
      <c r="C2" s="1173"/>
      <c r="D2" s="1117"/>
      <c r="E2" s="1117"/>
      <c r="F2" s="1117"/>
    </row>
    <row r="3" spans="1:6" s="1182" customFormat="1" ht="28.35" customHeight="1">
      <c r="A3" s="1179" t="s">
        <v>1102</v>
      </c>
      <c r="B3" s="1202" t="s">
        <v>1103</v>
      </c>
      <c r="C3" s="1180" t="s">
        <v>1104</v>
      </c>
      <c r="D3" s="1181" t="s">
        <v>1105</v>
      </c>
      <c r="E3" s="1181" t="s">
        <v>1106</v>
      </c>
      <c r="F3" s="1181" t="s">
        <v>1107</v>
      </c>
    </row>
    <row r="4" spans="1:6" s="1189" customFormat="1" ht="17.100000000000001" customHeight="1">
      <c r="A4" s="1220"/>
      <c r="B4" s="1203"/>
      <c r="C4" s="1185"/>
      <c r="D4" s="1186"/>
      <c r="E4" s="1186"/>
      <c r="F4" s="1188"/>
    </row>
    <row r="5" spans="1:6" ht="33">
      <c r="A5" s="1220" t="s">
        <v>1496</v>
      </c>
      <c r="B5" s="1221" t="s">
        <v>1497</v>
      </c>
      <c r="C5" s="1145" t="s">
        <v>340</v>
      </c>
      <c r="D5" s="1146">
        <v>1</v>
      </c>
      <c r="E5" s="1744"/>
      <c r="F5" s="1146">
        <f>D5*E5</f>
        <v>0</v>
      </c>
    </row>
    <row r="6" spans="1:6" s="1165" customFormat="1">
      <c r="A6" s="1220"/>
      <c r="B6" s="1208"/>
      <c r="C6" s="1145"/>
      <c r="D6" s="1146"/>
      <c r="E6" s="1744"/>
      <c r="F6" s="1146"/>
    </row>
    <row r="7" spans="1:6" ht="84.95" customHeight="1">
      <c r="A7" s="1220" t="s">
        <v>1498</v>
      </c>
      <c r="B7" s="1221" t="s">
        <v>1499</v>
      </c>
      <c r="C7" s="1145" t="s">
        <v>340</v>
      </c>
      <c r="D7" s="1146">
        <v>1</v>
      </c>
      <c r="E7" s="1744"/>
      <c r="F7" s="1146">
        <f>D7*E7</f>
        <v>0</v>
      </c>
    </row>
    <row r="8" spans="1:6" s="1165" customFormat="1">
      <c r="A8" s="1220"/>
      <c r="B8" s="1208"/>
      <c r="C8" s="1145"/>
      <c r="D8" s="1146"/>
      <c r="E8" s="1146"/>
      <c r="F8" s="1146"/>
    </row>
    <row r="9" spans="1:6" s="1224" customFormat="1" ht="19.7" customHeight="1">
      <c r="A9" s="1167" t="s">
        <v>1355</v>
      </c>
      <c r="B9" s="1213" t="s">
        <v>1182</v>
      </c>
      <c r="C9" s="1169"/>
      <c r="D9" s="1170"/>
      <c r="E9" s="1170"/>
      <c r="F9" s="1171">
        <f>SUM(F5:F8)</f>
        <v>0</v>
      </c>
    </row>
    <row r="10" spans="1:6" s="1165" customFormat="1">
      <c r="A10" s="1225"/>
      <c r="B10" s="1210"/>
      <c r="C10" s="1145"/>
      <c r="D10" s="1146"/>
      <c r="E10" s="1146"/>
      <c r="F10" s="1146"/>
    </row>
    <row r="11" spans="1:6" s="1173" customFormat="1">
      <c r="A11" s="1120"/>
      <c r="B11" s="1221"/>
      <c r="D11" s="1117"/>
      <c r="E11" s="1117"/>
      <c r="F11" s="1117"/>
    </row>
  </sheetData>
  <sheetProtection algorithmName="SHA-512" hashValue="LUFvllLhvofnIgv/ISJ4u0BGnohgzUZscxXnIjoW019KL5AteOvDazbCdk/i5pMDjW4Uqa4DCpxGqU2xWSPKkg==" saltValue="gWagX1Fk4shPfyHZWV5R/Q==" spinCount="100000" sheet="1" objects="1" scenarios="1"/>
  <pageMargins left="0.9055118110236221" right="0.51181102362204722" top="0.9055118110236221" bottom="0.94488188976377963" header="0.39370078740157483" footer="0.39370078740157483"/>
  <pageSetup paperSize="9" firstPageNumber="19"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4"/>
  <sheetViews>
    <sheetView showZeros="0" view="pageLayout" topLeftCell="A9" zoomScale="70" zoomScaleNormal="100" zoomScalePageLayoutView="70" workbookViewId="0">
      <selection activeCell="E10" sqref="E10:E20"/>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3" customFormat="1" ht="18">
      <c r="A1" s="1231" t="s">
        <v>1183</v>
      </c>
      <c r="B1" s="1232" t="s">
        <v>1080</v>
      </c>
      <c r="C1" s="1233"/>
      <c r="D1" s="1111"/>
      <c r="E1" s="1111"/>
      <c r="F1" s="1111"/>
    </row>
    <row r="2" spans="1:6" s="1119" customFormat="1">
      <c r="A2" s="1114"/>
      <c r="B2" s="1115"/>
      <c r="C2" s="1173"/>
      <c r="D2" s="1117"/>
      <c r="E2" s="1117"/>
      <c r="F2" s="1117"/>
    </row>
    <row r="3" spans="1:6" s="1119" customFormat="1">
      <c r="A3" s="1174" t="s">
        <v>1184</v>
      </c>
      <c r="B3" s="1175" t="s">
        <v>1500</v>
      </c>
      <c r="C3" s="1176"/>
      <c r="D3" s="1177"/>
      <c r="E3" s="1177"/>
      <c r="F3" s="1177"/>
    </row>
    <row r="4" spans="1:6" s="1147" customFormat="1">
      <c r="A4" s="1143"/>
      <c r="B4" s="1144"/>
      <c r="C4" s="1145"/>
      <c r="D4" s="1146"/>
      <c r="E4" s="1146"/>
      <c r="F4" s="1146"/>
    </row>
    <row r="5" spans="1:6" s="1219" customFormat="1" ht="28.35" customHeight="1">
      <c r="A5" s="1900" t="s">
        <v>1501</v>
      </c>
      <c r="B5" s="1900"/>
      <c r="C5" s="1900"/>
      <c r="D5" s="1900"/>
      <c r="E5" s="1900"/>
      <c r="F5" s="1900"/>
    </row>
    <row r="6" spans="1:6" s="1147" customFormat="1">
      <c r="A6" s="1152"/>
      <c r="B6" s="1144"/>
      <c r="C6" s="1145"/>
      <c r="D6" s="1146"/>
      <c r="E6" s="1146"/>
      <c r="F6" s="1146"/>
    </row>
    <row r="7" spans="1:6" s="1182" customFormat="1" ht="28.35" customHeight="1">
      <c r="A7" s="1179" t="s">
        <v>1102</v>
      </c>
      <c r="B7" s="1179" t="s">
        <v>1103</v>
      </c>
      <c r="C7" s="1180" t="s">
        <v>1104</v>
      </c>
      <c r="D7" s="1181" t="s">
        <v>1105</v>
      </c>
      <c r="E7" s="1181" t="s">
        <v>1106</v>
      </c>
      <c r="F7" s="1181" t="s">
        <v>1107</v>
      </c>
    </row>
    <row r="8" spans="1:6" s="1189" customFormat="1" ht="17.100000000000001" customHeight="1">
      <c r="A8" s="1183"/>
      <c r="B8" s="1184"/>
      <c r="C8" s="1185"/>
      <c r="D8" s="1186"/>
      <c r="E8" s="1186"/>
      <c r="F8" s="1188"/>
    </row>
    <row r="9" spans="1:6" s="1235" customFormat="1" ht="409.5">
      <c r="A9" s="1898" t="s">
        <v>1119</v>
      </c>
      <c r="B9" s="1234" t="s">
        <v>1502</v>
      </c>
      <c r="C9" s="1145"/>
      <c r="D9" s="1146"/>
      <c r="E9" s="1146"/>
      <c r="F9" s="1146"/>
    </row>
    <row r="10" spans="1:6" s="1235" customFormat="1" ht="49.5">
      <c r="A10" s="1898"/>
      <c r="B10" s="1208" t="s">
        <v>1503</v>
      </c>
      <c r="C10" s="1145" t="s">
        <v>1132</v>
      </c>
      <c r="D10" s="1146">
        <v>652</v>
      </c>
      <c r="E10" s="1744"/>
      <c r="F10" s="1146">
        <f t="shared" ref="F10" si="0">D10*E10</f>
        <v>0</v>
      </c>
    </row>
    <row r="11" spans="1:6" s="1165" customFormat="1" ht="17.100000000000001" customHeight="1">
      <c r="A11" s="1898"/>
      <c r="B11" s="1208"/>
      <c r="C11" s="1145"/>
      <c r="D11" s="1146"/>
      <c r="E11" s="1744"/>
      <c r="F11" s="1146"/>
    </row>
    <row r="12" spans="1:6" s="1235" customFormat="1" ht="409.5">
      <c r="A12" s="1898" t="s">
        <v>1301</v>
      </c>
      <c r="B12" s="1234" t="s">
        <v>1504</v>
      </c>
      <c r="C12" s="1145" t="s">
        <v>1132</v>
      </c>
      <c r="D12" s="1146">
        <v>112</v>
      </c>
      <c r="E12" s="1744"/>
      <c r="F12" s="1146">
        <f t="shared" ref="F12" si="1">D12*E12</f>
        <v>0</v>
      </c>
    </row>
    <row r="13" spans="1:6" s="1165" customFormat="1" ht="17.100000000000001" customHeight="1">
      <c r="A13" s="1898"/>
      <c r="B13" s="1208"/>
      <c r="C13" s="1145"/>
      <c r="D13" s="1146"/>
      <c r="E13" s="1744"/>
      <c r="F13" s="1146"/>
    </row>
    <row r="14" spans="1:6" s="1165" customFormat="1" ht="214.5">
      <c r="A14" s="1898" t="s">
        <v>1303</v>
      </c>
      <c r="B14" s="1166" t="s">
        <v>1505</v>
      </c>
      <c r="E14" s="1751"/>
    </row>
    <row r="15" spans="1:6" s="1165" customFormat="1" ht="148.5">
      <c r="A15" s="1898"/>
      <c r="B15" s="1166" t="s">
        <v>1506</v>
      </c>
      <c r="C15" s="1145" t="s">
        <v>1132</v>
      </c>
      <c r="D15" s="1146">
        <v>866.25</v>
      </c>
      <c r="E15" s="1744"/>
      <c r="F15" s="1146">
        <f t="shared" ref="F15" si="2">D15*E15</f>
        <v>0</v>
      </c>
    </row>
    <row r="16" spans="1:6" s="1165" customFormat="1" ht="17.100000000000001" customHeight="1">
      <c r="A16" s="1898"/>
      <c r="B16" s="1164"/>
      <c r="C16" s="1145"/>
      <c r="D16" s="1146"/>
      <c r="E16" s="1744"/>
      <c r="F16" s="1146"/>
    </row>
    <row r="17" spans="1:6" s="1165" customFormat="1" ht="198">
      <c r="A17" s="1898" t="s">
        <v>1305</v>
      </c>
      <c r="B17" s="1166" t="s">
        <v>1507</v>
      </c>
      <c r="C17" s="1145" t="s">
        <v>1132</v>
      </c>
      <c r="D17" s="1146">
        <v>68</v>
      </c>
      <c r="E17" s="1744"/>
      <c r="F17" s="1146">
        <f t="shared" ref="F17" si="3">D17*E17</f>
        <v>0</v>
      </c>
    </row>
    <row r="18" spans="1:6" s="1165" customFormat="1">
      <c r="A18" s="1898"/>
      <c r="B18" s="1166"/>
      <c r="C18" s="1145"/>
      <c r="D18" s="1146"/>
      <c r="E18" s="1744"/>
      <c r="F18" s="1146"/>
    </row>
    <row r="19" spans="1:6" s="1165" customFormat="1" ht="247.5">
      <c r="A19" s="1898" t="s">
        <v>1307</v>
      </c>
      <c r="B19" s="1166" t="s">
        <v>1508</v>
      </c>
      <c r="C19" s="1145" t="s">
        <v>1171</v>
      </c>
      <c r="D19" s="1146">
        <v>121</v>
      </c>
      <c r="E19" s="1744"/>
      <c r="F19" s="1146">
        <f t="shared" ref="F19" si="4">D19*E19</f>
        <v>0</v>
      </c>
    </row>
    <row r="20" spans="1:6" s="1165" customFormat="1">
      <c r="A20" s="1902"/>
      <c r="B20" s="1166"/>
      <c r="C20" s="1145"/>
      <c r="D20" s="1146"/>
      <c r="E20" s="1744"/>
      <c r="F20" s="1146"/>
    </row>
    <row r="21" spans="1:6" s="1199" customFormat="1" ht="19.7" customHeight="1">
      <c r="A21" s="1194" t="s">
        <v>1081</v>
      </c>
      <c r="B21" s="1195" t="s">
        <v>1509</v>
      </c>
      <c r="C21" s="1196"/>
      <c r="D21" s="1197"/>
      <c r="E21" s="1197"/>
      <c r="F21" s="1198">
        <f>SUM(F9:F20)</f>
        <v>0</v>
      </c>
    </row>
    <row r="22" spans="1:6" ht="17.100000000000001" customHeight="1"/>
    <row r="23" spans="1:6">
      <c r="B23" s="1129"/>
    </row>
    <row r="24" spans="1:6">
      <c r="B24" s="1129"/>
    </row>
  </sheetData>
  <sheetProtection algorithmName="SHA-512" hashValue="NOoEIJlzu/fkbmmlHwmL3TlFGrFXv93GFD4lTc1YHJedCr7tlcKO0Jtl5EOSbHXp7XhKYkxc4uNn/qUEJIcxRA==" saltValue="Okwls1aOx88nAWEIdWZP0Q==" spinCount="100000" sheet="1" objects="1" scenarios="1"/>
  <mergeCells count="6">
    <mergeCell ref="A19:A20"/>
    <mergeCell ref="A5:F5"/>
    <mergeCell ref="A9:A11"/>
    <mergeCell ref="A12:A13"/>
    <mergeCell ref="A14:A16"/>
    <mergeCell ref="A17:A18"/>
  </mergeCells>
  <pageMargins left="0.9055118110236221" right="0.51181102362204722" top="0.9055118110236221" bottom="0.94488188976377963" header="0.39370078740157483" footer="0.39370078740157483"/>
  <pageSetup paperSize="9" firstPageNumber="20"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8"/>
  <sheetViews>
    <sheetView showZeros="0" view="pageLayout" zoomScale="85" zoomScaleNormal="100" zoomScalePageLayoutView="85" workbookViewId="0">
      <selection activeCell="E7" sqref="E7:E24"/>
    </sheetView>
  </sheetViews>
  <sheetFormatPr defaultColWidth="9.140625" defaultRowHeight="16.5"/>
  <cols>
    <col min="1" max="1" width="7.42578125" style="1120" customWidth="1"/>
    <col min="2" max="2" width="39.140625" style="1164" customWidth="1"/>
    <col min="3" max="3" width="10" style="1145" customWidth="1"/>
    <col min="4" max="6" width="10" style="1146" customWidth="1"/>
    <col min="7" max="16384" width="9.140625" style="1122"/>
  </cols>
  <sheetData>
    <row r="1" spans="1:6" s="1119" customFormat="1">
      <c r="A1" s="1174" t="s">
        <v>1188</v>
      </c>
      <c r="B1" s="1149" t="s">
        <v>1219</v>
      </c>
      <c r="C1" s="1150"/>
      <c r="D1" s="1151"/>
      <c r="E1" s="1151"/>
      <c r="F1" s="1151"/>
    </row>
    <row r="2" spans="1:6" s="1147" customFormat="1">
      <c r="A2" s="1143"/>
      <c r="B2" s="1144"/>
      <c r="C2" s="1145"/>
      <c r="D2" s="1146"/>
      <c r="E2" s="1146"/>
      <c r="F2" s="1146"/>
    </row>
    <row r="3" spans="1:6" s="1219" customFormat="1" ht="28.35" customHeight="1">
      <c r="A3" s="1900" t="s">
        <v>1510</v>
      </c>
      <c r="B3" s="1900"/>
      <c r="C3" s="1900"/>
      <c r="D3" s="1900"/>
      <c r="E3" s="1900"/>
      <c r="F3" s="1900"/>
    </row>
    <row r="4" spans="1:6" s="1147" customFormat="1">
      <c r="A4" s="1152"/>
      <c r="B4" s="1144"/>
      <c r="C4" s="1145"/>
      <c r="D4" s="1146"/>
      <c r="E4" s="1146"/>
      <c r="F4" s="1146"/>
    </row>
    <row r="5" spans="1:6" s="1182" customFormat="1" ht="28.35" customHeight="1">
      <c r="A5" s="1179" t="s">
        <v>1102</v>
      </c>
      <c r="B5" s="1153" t="s">
        <v>1103</v>
      </c>
      <c r="C5" s="1154" t="s">
        <v>1104</v>
      </c>
      <c r="D5" s="1155" t="s">
        <v>1105</v>
      </c>
      <c r="E5" s="1155" t="s">
        <v>1106</v>
      </c>
      <c r="F5" s="1155" t="s">
        <v>1107</v>
      </c>
    </row>
    <row r="6" spans="1:6" s="1189" customFormat="1" ht="17.100000000000001" customHeight="1">
      <c r="A6" s="1183"/>
      <c r="B6" s="1158"/>
      <c r="C6" s="1159"/>
      <c r="D6" s="1160"/>
      <c r="E6" s="1160"/>
      <c r="F6" s="1162"/>
    </row>
    <row r="7" spans="1:6" s="1226" customFormat="1" ht="148.5">
      <c r="A7" s="1898" t="s">
        <v>1126</v>
      </c>
      <c r="B7" s="1234" t="s">
        <v>1511</v>
      </c>
      <c r="C7" s="1145" t="s">
        <v>1171</v>
      </c>
      <c r="D7" s="1146">
        <v>61</v>
      </c>
      <c r="E7" s="1744"/>
      <c r="F7" s="1146">
        <f>D7*E7</f>
        <v>0</v>
      </c>
    </row>
    <row r="8" spans="1:6" ht="17.100000000000001" customHeight="1">
      <c r="A8" s="1898"/>
      <c r="B8" s="1208"/>
      <c r="E8" s="1744"/>
    </row>
    <row r="9" spans="1:6" ht="82.5">
      <c r="A9" s="1898" t="s">
        <v>1128</v>
      </c>
      <c r="B9" s="1234" t="s">
        <v>1512</v>
      </c>
      <c r="C9" s="1145" t="s">
        <v>1171</v>
      </c>
      <c r="D9" s="1146">
        <v>122</v>
      </c>
      <c r="E9" s="1744"/>
      <c r="F9" s="1146">
        <f>D9*E9</f>
        <v>0</v>
      </c>
    </row>
    <row r="10" spans="1:6" ht="17.100000000000001" customHeight="1">
      <c r="A10" s="1898"/>
      <c r="E10" s="1744"/>
    </row>
    <row r="11" spans="1:6" ht="82.5">
      <c r="A11" s="1898" t="s">
        <v>1133</v>
      </c>
      <c r="B11" s="1234" t="s">
        <v>1513</v>
      </c>
      <c r="C11" s="1145" t="s">
        <v>1171</v>
      </c>
      <c r="D11" s="1146">
        <v>32</v>
      </c>
      <c r="E11" s="1744"/>
      <c r="F11" s="1146">
        <f>D11*E11</f>
        <v>0</v>
      </c>
    </row>
    <row r="12" spans="1:6" ht="17.100000000000001" customHeight="1">
      <c r="A12" s="1898"/>
      <c r="E12" s="1744"/>
    </row>
    <row r="13" spans="1:6" ht="82.5">
      <c r="A13" s="1898" t="s">
        <v>1136</v>
      </c>
      <c r="B13" s="1234" t="s">
        <v>1514</v>
      </c>
      <c r="C13" s="1145" t="s">
        <v>1171</v>
      </c>
      <c r="D13" s="1146">
        <v>30</v>
      </c>
      <c r="E13" s="1744"/>
      <c r="F13" s="1146">
        <f>D13*E13</f>
        <v>0</v>
      </c>
    </row>
    <row r="14" spans="1:6" ht="17.100000000000001" customHeight="1">
      <c r="A14" s="1898"/>
      <c r="E14" s="1744"/>
    </row>
    <row r="15" spans="1:6" ht="82.5">
      <c r="A15" s="1898" t="s">
        <v>1138</v>
      </c>
      <c r="B15" s="1234" t="s">
        <v>1515</v>
      </c>
      <c r="C15" s="1145" t="s">
        <v>1171</v>
      </c>
      <c r="D15" s="1146">
        <v>116</v>
      </c>
      <c r="E15" s="1744"/>
      <c r="F15" s="1146">
        <f>D15*E15</f>
        <v>0</v>
      </c>
    </row>
    <row r="16" spans="1:6" ht="17.100000000000001" customHeight="1">
      <c r="A16" s="1898"/>
      <c r="E16" s="1744"/>
    </row>
    <row r="17" spans="1:6" ht="115.5">
      <c r="A17" s="1898" t="s">
        <v>1140</v>
      </c>
      <c r="B17" s="1234" t="s">
        <v>1516</v>
      </c>
      <c r="C17" s="1145" t="s">
        <v>1171</v>
      </c>
      <c r="D17" s="1146">
        <v>56</v>
      </c>
      <c r="E17" s="1744"/>
      <c r="F17" s="1146">
        <f>D17*E17</f>
        <v>0</v>
      </c>
    </row>
    <row r="18" spans="1:6" ht="17.100000000000001" customHeight="1">
      <c r="A18" s="1898"/>
      <c r="E18" s="1744"/>
    </row>
    <row r="19" spans="1:6" ht="99">
      <c r="A19" s="1898" t="s">
        <v>1142</v>
      </c>
      <c r="B19" s="1234" t="s">
        <v>1517</v>
      </c>
      <c r="C19" s="1145" t="s">
        <v>1171</v>
      </c>
      <c r="D19" s="1146">
        <v>192</v>
      </c>
      <c r="E19" s="1744"/>
      <c r="F19" s="1146">
        <f>D19*E19</f>
        <v>0</v>
      </c>
    </row>
    <row r="20" spans="1:6" ht="17.100000000000001" customHeight="1">
      <c r="A20" s="1898"/>
      <c r="E20" s="1744"/>
    </row>
    <row r="21" spans="1:6" ht="66">
      <c r="A21" s="1898" t="s">
        <v>1144</v>
      </c>
      <c r="B21" s="1234" t="s">
        <v>1518</v>
      </c>
      <c r="C21" s="1145" t="s">
        <v>1171</v>
      </c>
      <c r="D21" s="1146">
        <v>162</v>
      </c>
      <c r="E21" s="1744"/>
      <c r="F21" s="1146">
        <f>D21*E21</f>
        <v>0</v>
      </c>
    </row>
    <row r="22" spans="1:6" ht="17.100000000000001" customHeight="1">
      <c r="A22" s="1898"/>
      <c r="E22" s="1744"/>
    </row>
    <row r="23" spans="1:6" ht="132">
      <c r="A23" s="1898" t="s">
        <v>1519</v>
      </c>
      <c r="B23" s="1166" t="s">
        <v>1520</v>
      </c>
      <c r="C23" s="1145" t="s">
        <v>100</v>
      </c>
      <c r="D23" s="1146">
        <v>8</v>
      </c>
      <c r="E23" s="1744"/>
      <c r="F23" s="1146">
        <f>D23*E23</f>
        <v>0</v>
      </c>
    </row>
    <row r="24" spans="1:6" ht="17.100000000000001" customHeight="1">
      <c r="A24" s="1898"/>
      <c r="E24" s="1744"/>
    </row>
    <row r="25" spans="1:6" s="1199" customFormat="1" ht="19.7" customHeight="1">
      <c r="A25" s="1194" t="s">
        <v>1083</v>
      </c>
      <c r="B25" s="1168" t="s">
        <v>1222</v>
      </c>
      <c r="C25" s="1169"/>
      <c r="D25" s="1170"/>
      <c r="E25" s="1170"/>
      <c r="F25" s="1171">
        <f>SUM(F7:F24)</f>
        <v>0</v>
      </c>
    </row>
    <row r="26" spans="1:6" ht="17.100000000000001" customHeight="1"/>
    <row r="27" spans="1:6">
      <c r="B27" s="1166"/>
    </row>
    <row r="28" spans="1:6">
      <c r="B28" s="1166"/>
    </row>
  </sheetData>
  <sheetProtection algorithmName="SHA-512" hashValue="mAwd5Ph6wYWsSnu+zosOEn4q5Sf0cYijCtj0QizrIhP6oBZxGW0l98Jy6J392jmsYkSMLZ4mPvo1e3+q+U9F9A==" saltValue="RYNpntdWxe5V97WlHxKQng==" spinCount="100000" sheet="1" objects="1" scenarios="1"/>
  <mergeCells count="10">
    <mergeCell ref="A17:A18"/>
    <mergeCell ref="A19:A20"/>
    <mergeCell ref="A21:A22"/>
    <mergeCell ref="A23:A24"/>
    <mergeCell ref="A3:F3"/>
    <mergeCell ref="A7:A8"/>
    <mergeCell ref="A9:A10"/>
    <mergeCell ref="A11:A12"/>
    <mergeCell ref="A13:A14"/>
    <mergeCell ref="A15:A16"/>
  </mergeCells>
  <pageMargins left="0.9055118110236221" right="0.51181102362204722" top="0.9055118110236221" bottom="0.94488188976377963" header="0.39370078740157483" footer="0.39370078740157483"/>
  <pageSetup paperSize="9" firstPageNumber="23"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9"/>
  <sheetViews>
    <sheetView showZeros="0" view="pageLayout" topLeftCell="A2" zoomScale="85" zoomScaleNormal="100" zoomScalePageLayoutView="85" workbookViewId="0">
      <selection activeCell="B7" sqref="B7"/>
    </sheetView>
  </sheetViews>
  <sheetFormatPr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c r="A1" s="1174" t="s">
        <v>1195</v>
      </c>
      <c r="B1" s="1175" t="s">
        <v>1185</v>
      </c>
      <c r="C1" s="1176"/>
      <c r="D1" s="1177"/>
      <c r="E1" s="1177"/>
      <c r="F1" s="1177"/>
    </row>
    <row r="2" spans="1:6">
      <c r="A2" s="1143"/>
      <c r="B2" s="1144"/>
      <c r="C2" s="1145"/>
      <c r="D2" s="1146"/>
      <c r="E2" s="1146"/>
      <c r="F2" s="1146"/>
    </row>
    <row r="3" spans="1:6">
      <c r="A3" s="1179" t="s">
        <v>1102</v>
      </c>
      <c r="B3" s="1179" t="s">
        <v>1103</v>
      </c>
      <c r="C3" s="1180" t="s">
        <v>1104</v>
      </c>
      <c r="D3" s="1181" t="s">
        <v>1105</v>
      </c>
      <c r="E3" s="1181" t="s">
        <v>1106</v>
      </c>
      <c r="F3" s="1181" t="s">
        <v>1107</v>
      </c>
    </row>
    <row r="4" spans="1:6">
      <c r="A4" s="1183"/>
      <c r="B4" s="1184"/>
      <c r="C4" s="1185"/>
      <c r="D4" s="1186"/>
      <c r="E4" s="1187"/>
      <c r="F4" s="1188"/>
    </row>
    <row r="5" spans="1:6" ht="247.5">
      <c r="A5" s="1898" t="s">
        <v>1153</v>
      </c>
      <c r="B5" s="1234" t="s">
        <v>1521</v>
      </c>
      <c r="C5" s="1145" t="s">
        <v>1132</v>
      </c>
      <c r="D5" s="1146">
        <v>78</v>
      </c>
      <c r="E5" s="1744"/>
      <c r="F5" s="1146">
        <f t="shared" ref="F5" si="0">D5*E5</f>
        <v>0</v>
      </c>
    </row>
    <row r="6" spans="1:6">
      <c r="A6" s="1898"/>
      <c r="B6" s="1221"/>
      <c r="C6" s="1145"/>
      <c r="D6" s="1146"/>
      <c r="E6" s="1752"/>
      <c r="F6" s="1146"/>
    </row>
    <row r="7" spans="1:6" ht="231">
      <c r="A7" s="1898" t="s">
        <v>1416</v>
      </c>
      <c r="B7" s="1234" t="s">
        <v>1522</v>
      </c>
      <c r="C7" s="1145" t="s">
        <v>1132</v>
      </c>
      <c r="D7" s="1146">
        <v>56</v>
      </c>
      <c r="E7" s="1744"/>
      <c r="F7" s="1146">
        <f t="shared" ref="F7" si="1">D7*E7</f>
        <v>0</v>
      </c>
    </row>
    <row r="8" spans="1:6">
      <c r="A8" s="1898"/>
      <c r="B8" s="1221"/>
      <c r="C8" s="1145"/>
      <c r="D8" s="1146"/>
      <c r="E8" s="1752"/>
      <c r="F8" s="1146"/>
    </row>
    <row r="9" spans="1:6">
      <c r="A9" s="1194" t="s">
        <v>1085</v>
      </c>
      <c r="B9" s="1195" t="s">
        <v>1187</v>
      </c>
      <c r="C9" s="1196"/>
      <c r="D9" s="1197"/>
      <c r="E9" s="1197"/>
      <c r="F9" s="1198">
        <f>SUM(F5:F8)</f>
        <v>0</v>
      </c>
    </row>
  </sheetData>
  <sheetProtection algorithmName="SHA-512" hashValue="LaCi/HSNNCOgKenKSFwI3aAVhxzh2CnG1J3dpBT1Z14s6LXW8TWP0+StoauOB+W5UOuPK3hYCUGcn/c0eHimkQ==" saltValue="1D7YoKC4BCsHrjDYDlFCMw==" spinCount="100000" sheet="1" objects="1" scenarios="1"/>
  <mergeCells count="2">
    <mergeCell ref="A5:A6"/>
    <mergeCell ref="A7:A8"/>
  </mergeCells>
  <pageMargins left="0.9055118110236221" right="0.51181102362204722" top="0.9055118110236221" bottom="0.94488188976377963" header="0.39370078740157483" footer="0.39370078740157483"/>
  <pageSetup paperSize="9" firstPageNumber="26"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3"/>
  <sheetViews>
    <sheetView showZeros="0" view="pageLayout" zoomScale="70" zoomScaleNormal="100" zoomScalePageLayoutView="70" workbookViewId="0">
      <selection activeCell="E5" sqref="E5:E12"/>
    </sheetView>
  </sheetViews>
  <sheetFormatPr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c r="A1" s="1174" t="s">
        <v>1199</v>
      </c>
      <c r="B1" s="1175" t="s">
        <v>1211</v>
      </c>
      <c r="C1" s="1176"/>
      <c r="D1" s="1177"/>
      <c r="E1" s="1177"/>
      <c r="F1" s="1177"/>
    </row>
    <row r="2" spans="1:6">
      <c r="A2" s="1143"/>
      <c r="B2" s="1144"/>
      <c r="C2" s="1145"/>
      <c r="D2" s="1146"/>
      <c r="E2" s="1146"/>
      <c r="F2" s="1146"/>
    </row>
    <row r="3" spans="1:6">
      <c r="A3" s="1179" t="s">
        <v>1102</v>
      </c>
      <c r="B3" s="1179" t="s">
        <v>1103</v>
      </c>
      <c r="C3" s="1180" t="s">
        <v>1104</v>
      </c>
      <c r="D3" s="1181" t="s">
        <v>1105</v>
      </c>
      <c r="E3" s="1181" t="s">
        <v>1106</v>
      </c>
      <c r="F3" s="1181" t="s">
        <v>1107</v>
      </c>
    </row>
    <row r="4" spans="1:6">
      <c r="A4" s="1183"/>
      <c r="B4" s="1184"/>
      <c r="C4" s="1185"/>
      <c r="D4" s="1186"/>
      <c r="E4" s="1186"/>
      <c r="F4" s="1188"/>
    </row>
    <row r="5" spans="1:6" ht="231">
      <c r="A5" s="1901" t="s">
        <v>1159</v>
      </c>
      <c r="B5" s="1208" t="s">
        <v>1523</v>
      </c>
      <c r="C5" s="1229"/>
      <c r="D5" s="1146"/>
      <c r="E5" s="1744"/>
      <c r="F5" s="1146"/>
    </row>
    <row r="6" spans="1:6">
      <c r="A6" s="1901"/>
      <c r="B6" s="1221" t="s">
        <v>1524</v>
      </c>
      <c r="C6" s="1229" t="s">
        <v>216</v>
      </c>
      <c r="D6" s="1146">
        <v>2190</v>
      </c>
      <c r="E6" s="1744"/>
      <c r="F6" s="1146">
        <f t="shared" ref="F6:F7" si="0">D6*E6</f>
        <v>0</v>
      </c>
    </row>
    <row r="7" spans="1:6">
      <c r="A7" s="1901"/>
      <c r="B7" s="1221" t="s">
        <v>1525</v>
      </c>
      <c r="C7" s="1229" t="s">
        <v>216</v>
      </c>
      <c r="D7" s="1146">
        <v>2500</v>
      </c>
      <c r="E7" s="1746"/>
      <c r="F7" s="1146">
        <f t="shared" si="0"/>
        <v>0</v>
      </c>
    </row>
    <row r="8" spans="1:6" s="1163" customFormat="1" ht="17.100000000000001" customHeight="1">
      <c r="A8" s="1901"/>
      <c r="B8" s="1223"/>
      <c r="C8" s="1159"/>
      <c r="D8" s="1160"/>
      <c r="E8" s="1749"/>
      <c r="F8" s="1146"/>
    </row>
    <row r="9" spans="1:6" s="1165" customFormat="1" ht="214.5">
      <c r="A9" s="1898" t="s">
        <v>1161</v>
      </c>
      <c r="B9" s="1166" t="s">
        <v>1526</v>
      </c>
      <c r="C9" s="1145" t="s">
        <v>216</v>
      </c>
      <c r="D9" s="1146">
        <v>450</v>
      </c>
      <c r="E9" s="1744"/>
      <c r="F9" s="1146">
        <f>D9*E9</f>
        <v>0</v>
      </c>
    </row>
    <row r="10" spans="1:6" s="1165" customFormat="1" ht="17.100000000000001" customHeight="1">
      <c r="A10" s="1898"/>
      <c r="B10" s="1164"/>
      <c r="C10" s="1145"/>
      <c r="D10" s="1146"/>
      <c r="E10" s="1744"/>
      <c r="F10" s="1146"/>
    </row>
    <row r="11" spans="1:6" ht="198">
      <c r="A11" s="1898" t="s">
        <v>1203</v>
      </c>
      <c r="B11" s="1166" t="s">
        <v>1527</v>
      </c>
      <c r="C11" s="1145" t="s">
        <v>100</v>
      </c>
      <c r="D11" s="1146">
        <v>6</v>
      </c>
      <c r="E11" s="1744"/>
      <c r="F11" s="1146">
        <f>D11*E11</f>
        <v>0</v>
      </c>
    </row>
    <row r="12" spans="1:6" ht="17.100000000000001" customHeight="1">
      <c r="A12" s="1898"/>
      <c r="B12" s="1164"/>
      <c r="C12" s="1145"/>
      <c r="D12" s="1146"/>
      <c r="E12" s="1744"/>
      <c r="F12" s="1146"/>
    </row>
    <row r="13" spans="1:6">
      <c r="A13" s="1194" t="s">
        <v>1087</v>
      </c>
      <c r="B13" s="1195" t="s">
        <v>1217</v>
      </c>
      <c r="C13" s="1196"/>
      <c r="D13" s="1197"/>
      <c r="E13" s="1197"/>
      <c r="F13" s="1198">
        <f>SUM(F5:F12)</f>
        <v>0</v>
      </c>
    </row>
  </sheetData>
  <sheetProtection algorithmName="SHA-512" hashValue="SNc+YbyVfdctjfvwRb5s2IZjRr4dyS0Jq5WZie6OB1ykD52rZBlzKKlyjZG2I+ctDAWLwfMzeF3m5oowx5Coww==" saltValue="WRRX7TfcdwH47/DXzCO19Q==" spinCount="100000" sheet="1" objects="1" scenarios="1"/>
  <mergeCells count="3">
    <mergeCell ref="A5:A8"/>
    <mergeCell ref="A9:A10"/>
    <mergeCell ref="A11:A12"/>
  </mergeCells>
  <pageMargins left="0.9055118110236221" right="0.51181102362204722" top="0.9055118110236221" bottom="0.94488188976377963" header="0.39370078740157483" footer="0.39370078740157483"/>
  <pageSetup paperSize="9" firstPageNumber="27"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48"/>
  <sheetViews>
    <sheetView view="pageLayout" topLeftCell="A22" zoomScaleNormal="100" zoomScaleSheetLayoutView="70" workbookViewId="0">
      <selection activeCell="A7" sqref="A7"/>
    </sheetView>
  </sheetViews>
  <sheetFormatPr defaultRowHeight="12"/>
  <cols>
    <col min="1" max="1" width="84.7109375" style="106" customWidth="1"/>
    <col min="2" max="16384" width="9.140625" style="105"/>
  </cols>
  <sheetData>
    <row r="2" spans="1:1" ht="15">
      <c r="A2" s="107" t="s">
        <v>459</v>
      </c>
    </row>
    <row r="4" spans="1:1">
      <c r="A4" s="108" t="s">
        <v>22</v>
      </c>
    </row>
    <row r="5" spans="1:1">
      <c r="A5" s="108"/>
    </row>
    <row r="6" spans="1:1" ht="16.5" customHeight="1">
      <c r="A6" s="109" t="s">
        <v>460</v>
      </c>
    </row>
    <row r="7" spans="1:1" ht="74.25" customHeight="1">
      <c r="A7" s="1623" t="s">
        <v>461</v>
      </c>
    </row>
    <row r="8" spans="1:1" ht="24">
      <c r="A8" s="109" t="s">
        <v>462</v>
      </c>
    </row>
    <row r="9" spans="1:1">
      <c r="A9" s="109" t="s">
        <v>179</v>
      </c>
    </row>
    <row r="10" spans="1:1">
      <c r="A10" s="111" t="s">
        <v>463</v>
      </c>
    </row>
    <row r="11" spans="1:1" ht="72">
      <c r="A11" s="109" t="s">
        <v>464</v>
      </c>
    </row>
    <row r="12" spans="1:1">
      <c r="A12" s="110" t="s">
        <v>179</v>
      </c>
    </row>
    <row r="13" spans="1:1">
      <c r="A13" s="109" t="s">
        <v>179</v>
      </c>
    </row>
    <row r="14" spans="1:1">
      <c r="A14" s="111" t="s">
        <v>465</v>
      </c>
    </row>
    <row r="15" spans="1:1" ht="48">
      <c r="A15" s="109" t="s">
        <v>466</v>
      </c>
    </row>
    <row r="16" spans="1:1">
      <c r="A16" s="109" t="s">
        <v>179</v>
      </c>
    </row>
    <row r="17" spans="1:1">
      <c r="A17" s="109" t="s">
        <v>179</v>
      </c>
    </row>
    <row r="18" spans="1:1">
      <c r="A18" s="111" t="s">
        <v>467</v>
      </c>
    </row>
    <row r="19" spans="1:1" ht="84">
      <c r="A19" s="109" t="s">
        <v>468</v>
      </c>
    </row>
    <row r="20" spans="1:1">
      <c r="A20" s="109" t="s">
        <v>179</v>
      </c>
    </row>
    <row r="21" spans="1:1">
      <c r="A21" s="109"/>
    </row>
    <row r="22" spans="1:1">
      <c r="A22" s="111" t="s">
        <v>469</v>
      </c>
    </row>
    <row r="23" spans="1:1" ht="48">
      <c r="A23" s="109" t="s">
        <v>470</v>
      </c>
    </row>
    <row r="24" spans="1:1">
      <c r="A24" s="111"/>
    </row>
    <row r="25" spans="1:1">
      <c r="A25" s="111"/>
    </row>
    <row r="26" spans="1:1">
      <c r="A26" s="111" t="s">
        <v>471</v>
      </c>
    </row>
    <row r="27" spans="1:1" ht="51" customHeight="1">
      <c r="A27" s="109" t="s">
        <v>472</v>
      </c>
    </row>
    <row r="28" spans="1:1" ht="108">
      <c r="A28" s="109" t="s">
        <v>473</v>
      </c>
    </row>
    <row r="29" spans="1:1">
      <c r="A29" s="109"/>
    </row>
    <row r="30" spans="1:1">
      <c r="A30" s="109"/>
    </row>
    <row r="31" spans="1:1">
      <c r="A31" s="109"/>
    </row>
    <row r="32" spans="1:1">
      <c r="A32" s="109"/>
    </row>
    <row r="33" spans="1:1">
      <c r="A33" s="111" t="s">
        <v>474</v>
      </c>
    </row>
    <row r="34" spans="1:1" ht="49.5" customHeight="1">
      <c r="A34" s="109" t="s">
        <v>108</v>
      </c>
    </row>
    <row r="35" spans="1:1" ht="63" customHeight="1">
      <c r="A35" s="109" t="s">
        <v>114</v>
      </c>
    </row>
    <row r="36" spans="1:1" ht="72">
      <c r="A36" s="109" t="s">
        <v>109</v>
      </c>
    </row>
    <row r="37" spans="1:1" ht="72">
      <c r="A37" s="109" t="s">
        <v>110</v>
      </c>
    </row>
    <row r="38" spans="1:1" ht="48">
      <c r="A38" s="109" t="s">
        <v>111</v>
      </c>
    </row>
    <row r="39" spans="1:1">
      <c r="A39" s="109" t="s">
        <v>179</v>
      </c>
    </row>
    <row r="40" spans="1:1">
      <c r="A40" s="109"/>
    </row>
    <row r="41" spans="1:1">
      <c r="A41" s="109"/>
    </row>
    <row r="42" spans="1:1">
      <c r="A42" s="109"/>
    </row>
    <row r="43" spans="1:1">
      <c r="A43" s="109"/>
    </row>
    <row r="44" spans="1:1">
      <c r="A44" s="109"/>
    </row>
    <row r="45" spans="1:1">
      <c r="A45" s="109"/>
    </row>
    <row r="46" spans="1:1">
      <c r="A46" s="109"/>
    </row>
    <row r="47" spans="1:1">
      <c r="A47" s="109"/>
    </row>
    <row r="48" spans="1:1">
      <c r="A48" s="109"/>
    </row>
  </sheetData>
  <sheetProtection algorithmName="SHA-512" hashValue="1FTBA17m1dNzAb2hFDvHUcn1HEIwONqWDeP48ixSrd2A+jU8mEKhlzalFsRh7KdMy6MFA9myd+1/6WNg+At9sw==" saltValue="5FL46WIqQbqpZD1K7U29rQ==" spinCount="100000" sheet="1" objects="1" scenarios="1"/>
  <phoneticPr fontId="2" type="noConversion"/>
  <pageMargins left="0.7" right="0.7" top="0.75" bottom="0.75" header="0.3" footer="0.3"/>
  <pageSetup paperSize="9" scale="93" firstPageNumber="3" orientation="portrait"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2"/>
  <sheetViews>
    <sheetView showZeros="0" view="pageLayout" zoomScale="55" zoomScaleNormal="100" zoomScalePageLayoutView="55" workbookViewId="0">
      <selection activeCell="E7" sqref="E7:E18"/>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1210</v>
      </c>
      <c r="B1" s="1175" t="s">
        <v>1189</v>
      </c>
      <c r="C1" s="1176"/>
      <c r="D1" s="1177"/>
      <c r="E1" s="1177"/>
      <c r="F1" s="1177"/>
    </row>
    <row r="2" spans="1:6" s="1147" customFormat="1">
      <c r="A2" s="1143"/>
      <c r="B2" s="1144"/>
      <c r="C2" s="1145"/>
      <c r="D2" s="1146"/>
      <c r="E2" s="1146"/>
      <c r="F2" s="1146"/>
    </row>
    <row r="3" spans="1:6" s="1219" customFormat="1" ht="42.6" customHeight="1">
      <c r="A3" s="1900" t="s">
        <v>1528</v>
      </c>
      <c r="B3" s="1900"/>
      <c r="C3" s="1900"/>
      <c r="D3" s="1900"/>
      <c r="E3" s="1900"/>
      <c r="F3" s="1900"/>
    </row>
    <row r="4" spans="1:6" s="1147" customFormat="1">
      <c r="A4" s="1152"/>
      <c r="B4" s="1144"/>
      <c r="C4" s="1145"/>
      <c r="D4" s="1146"/>
      <c r="E4" s="1146"/>
      <c r="F4" s="1146"/>
    </row>
    <row r="5" spans="1:6" s="1182" customFormat="1" ht="28.35" customHeight="1">
      <c r="A5" s="1179" t="s">
        <v>1102</v>
      </c>
      <c r="B5" s="1179" t="s">
        <v>1103</v>
      </c>
      <c r="C5" s="1180" t="s">
        <v>1104</v>
      </c>
      <c r="D5" s="1181" t="s">
        <v>1105</v>
      </c>
      <c r="E5" s="1181" t="s">
        <v>1106</v>
      </c>
      <c r="F5" s="1181" t="s">
        <v>1107</v>
      </c>
    </row>
    <row r="6" spans="1:6" s="1189" customFormat="1" ht="17.100000000000001" customHeight="1">
      <c r="A6" s="1183"/>
      <c r="B6" s="1184"/>
      <c r="C6" s="1185"/>
      <c r="D6" s="1186"/>
      <c r="E6" s="1186"/>
      <c r="F6" s="1188"/>
    </row>
    <row r="7" spans="1:6" s="1226" customFormat="1" ht="313.5">
      <c r="A7" s="1898" t="s">
        <v>1175</v>
      </c>
      <c r="B7" s="1234" t="s">
        <v>1529</v>
      </c>
      <c r="C7" s="1145" t="s">
        <v>100</v>
      </c>
      <c r="D7" s="1146">
        <v>1</v>
      </c>
      <c r="E7" s="1744"/>
      <c r="F7" s="1146">
        <f t="shared" ref="F7" si="0">D7*E7</f>
        <v>0</v>
      </c>
    </row>
    <row r="8" spans="1:6" ht="17.100000000000001" customHeight="1">
      <c r="A8" s="1898"/>
      <c r="B8" s="1221"/>
      <c r="C8" s="1145"/>
      <c r="D8" s="1146"/>
      <c r="E8" s="1744"/>
      <c r="F8" s="1146"/>
    </row>
    <row r="9" spans="1:6" s="1226" customFormat="1" ht="99">
      <c r="A9" s="1898" t="s">
        <v>1458</v>
      </c>
      <c r="B9" s="1234" t="s">
        <v>1530</v>
      </c>
      <c r="C9" s="1145" t="s">
        <v>100</v>
      </c>
      <c r="D9" s="1146">
        <v>1</v>
      </c>
      <c r="E9" s="1744"/>
      <c r="F9" s="1146">
        <f t="shared" ref="F9" si="1">D9*E9</f>
        <v>0</v>
      </c>
    </row>
    <row r="10" spans="1:6" ht="17.100000000000001" customHeight="1">
      <c r="A10" s="1898"/>
      <c r="B10" s="1221"/>
      <c r="C10" s="1145"/>
      <c r="D10" s="1146"/>
      <c r="E10" s="1744"/>
      <c r="F10" s="1146"/>
    </row>
    <row r="11" spans="1:6" s="1226" customFormat="1" ht="148.5">
      <c r="A11" s="1898" t="s">
        <v>1460</v>
      </c>
      <c r="B11" s="1234" t="s">
        <v>1531</v>
      </c>
      <c r="C11" s="1145" t="s">
        <v>100</v>
      </c>
      <c r="D11" s="1146">
        <v>1</v>
      </c>
      <c r="E11" s="1744"/>
      <c r="F11" s="1146">
        <f t="shared" ref="F11" si="2">D11*E11</f>
        <v>0</v>
      </c>
    </row>
    <row r="12" spans="1:6" ht="17.100000000000001" customHeight="1">
      <c r="A12" s="1898"/>
      <c r="B12" s="1208"/>
      <c r="C12" s="1145"/>
      <c r="D12" s="1146"/>
      <c r="E12" s="1744"/>
      <c r="F12" s="1146"/>
    </row>
    <row r="13" spans="1:6" s="1226" customFormat="1" ht="99">
      <c r="A13" s="1898" t="s">
        <v>1462</v>
      </c>
      <c r="B13" s="1234" t="s">
        <v>1532</v>
      </c>
      <c r="C13" s="1145" t="s">
        <v>100</v>
      </c>
      <c r="D13" s="1146">
        <v>1</v>
      </c>
      <c r="E13" s="1744"/>
      <c r="F13" s="1146">
        <f t="shared" ref="F13" si="3">D13*E13</f>
        <v>0</v>
      </c>
    </row>
    <row r="14" spans="1:6" ht="17.100000000000001" customHeight="1">
      <c r="A14" s="1898"/>
      <c r="B14" s="1208"/>
      <c r="C14" s="1145"/>
      <c r="D14" s="1146"/>
      <c r="E14" s="1744"/>
      <c r="F14" s="1146"/>
    </row>
    <row r="15" spans="1:6" s="1226" customFormat="1" ht="247.5">
      <c r="A15" s="1898" t="s">
        <v>1464</v>
      </c>
      <c r="B15" s="1234" t="s">
        <v>1533</v>
      </c>
      <c r="C15" s="1145" t="s">
        <v>100</v>
      </c>
      <c r="D15" s="1146">
        <v>1</v>
      </c>
      <c r="E15" s="1744"/>
      <c r="F15" s="1146">
        <f t="shared" ref="F15" si="4">D15*E15</f>
        <v>0</v>
      </c>
    </row>
    <row r="16" spans="1:6" ht="17.100000000000001" customHeight="1">
      <c r="A16" s="1898"/>
      <c r="B16" s="1208"/>
      <c r="C16" s="1145"/>
      <c r="D16" s="1146"/>
      <c r="E16" s="1744"/>
      <c r="F16" s="1146"/>
    </row>
    <row r="17" spans="1:6" s="1226" customFormat="1" ht="297">
      <c r="A17" s="1898" t="s">
        <v>1466</v>
      </c>
      <c r="B17" s="1234" t="s">
        <v>1534</v>
      </c>
      <c r="C17" s="1145" t="s">
        <v>100</v>
      </c>
      <c r="D17" s="1146">
        <v>1</v>
      </c>
      <c r="E17" s="1744"/>
      <c r="F17" s="1146">
        <f t="shared" ref="F17" si="5">D17*E17</f>
        <v>0</v>
      </c>
    </row>
    <row r="18" spans="1:6" ht="17.100000000000001" customHeight="1">
      <c r="A18" s="1898"/>
      <c r="B18" s="1208"/>
      <c r="C18" s="1145"/>
      <c r="D18" s="1146"/>
      <c r="E18" s="1744"/>
      <c r="F18" s="1146"/>
    </row>
    <row r="19" spans="1:6" s="1199" customFormat="1" ht="19.7" customHeight="1">
      <c r="A19" s="1194" t="s">
        <v>1089</v>
      </c>
      <c r="B19" s="1195" t="s">
        <v>1194</v>
      </c>
      <c r="C19" s="1196"/>
      <c r="D19" s="1197"/>
      <c r="E19" s="1197"/>
      <c r="F19" s="1198">
        <f>SUM(F7:F18)</f>
        <v>0</v>
      </c>
    </row>
    <row r="20" spans="1:6" ht="17.100000000000001" customHeight="1"/>
    <row r="21" spans="1:6">
      <c r="B21" s="1129"/>
    </row>
    <row r="22" spans="1:6">
      <c r="B22" s="1129"/>
    </row>
  </sheetData>
  <sheetProtection algorithmName="SHA-512" hashValue="DzTmtBkZUTya5yikyFUz5XX0H4e2w7uupJoNfFFrP4Q463Z8PELdZRYmpkmXlIKC6Iwcuum6r+92LRJFAS0auw==" saltValue="Dm2CzO9PKjU0RwbKqBs4Aw==" spinCount="100000" sheet="1" objects="1" scenarios="1"/>
  <mergeCells count="7">
    <mergeCell ref="A17:A18"/>
    <mergeCell ref="A3:F3"/>
    <mergeCell ref="A7:A8"/>
    <mergeCell ref="A9:A10"/>
    <mergeCell ref="A11:A12"/>
    <mergeCell ref="A13:A14"/>
    <mergeCell ref="A15:A16"/>
  </mergeCells>
  <pageMargins left="0.9055118110236221" right="0.51181102362204722" top="0.9055118110236221" bottom="0.94488188976377963" header="0.39370078740157483" footer="0.39370078740157483"/>
  <pageSetup paperSize="9" firstPageNumber="29"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5"/>
  <sheetViews>
    <sheetView showZeros="0" view="pageLayout" zoomScale="70" zoomScaleNormal="100" zoomScalePageLayoutView="70" workbookViewId="0">
      <selection activeCell="E7" sqref="E7:E13"/>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1218</v>
      </c>
      <c r="B1" s="1175" t="s">
        <v>1535</v>
      </c>
      <c r="C1" s="1176"/>
      <c r="D1" s="1177"/>
      <c r="E1" s="1177"/>
      <c r="F1" s="1177"/>
    </row>
    <row r="2" spans="1:6" s="1147" customFormat="1">
      <c r="A2" s="1143"/>
      <c r="B2" s="1144"/>
      <c r="C2" s="1145"/>
      <c r="D2" s="1146"/>
      <c r="E2" s="1146"/>
      <c r="F2" s="1146"/>
    </row>
    <row r="3" spans="1:6" s="1219" customFormat="1" ht="42.6" customHeight="1">
      <c r="A3" s="1900" t="s">
        <v>1528</v>
      </c>
      <c r="B3" s="1900"/>
      <c r="C3" s="1900"/>
      <c r="D3" s="1900"/>
      <c r="E3" s="1900"/>
      <c r="F3" s="1900"/>
    </row>
    <row r="4" spans="1:6" s="1147" customFormat="1">
      <c r="A4" s="1152"/>
      <c r="B4" s="1144"/>
      <c r="C4" s="1145"/>
      <c r="D4" s="1146"/>
      <c r="E4" s="1146"/>
      <c r="F4" s="1146"/>
    </row>
    <row r="5" spans="1:6" s="1182" customFormat="1" ht="28.35" customHeight="1">
      <c r="A5" s="1179" t="s">
        <v>1102</v>
      </c>
      <c r="B5" s="1179" t="s">
        <v>1103</v>
      </c>
      <c r="C5" s="1180" t="s">
        <v>1104</v>
      </c>
      <c r="D5" s="1181" t="s">
        <v>1105</v>
      </c>
      <c r="E5" s="1181" t="s">
        <v>1106</v>
      </c>
      <c r="F5" s="1181" t="s">
        <v>1107</v>
      </c>
    </row>
    <row r="6" spans="1:6" s="1189" customFormat="1" ht="17.100000000000001" customHeight="1">
      <c r="A6" s="1183"/>
      <c r="B6" s="1184"/>
      <c r="C6" s="1185"/>
      <c r="D6" s="1186"/>
      <c r="E6" s="1187"/>
      <c r="F6" s="1188"/>
    </row>
    <row r="7" spans="1:6" s="1226" customFormat="1" ht="330">
      <c r="A7" s="1898" t="s">
        <v>1180</v>
      </c>
      <c r="B7" s="1234" t="s">
        <v>1536</v>
      </c>
      <c r="C7" s="1145"/>
      <c r="D7" s="1146"/>
      <c r="E7" s="1752"/>
      <c r="F7" s="1146"/>
    </row>
    <row r="8" spans="1:6" s="1226" customFormat="1">
      <c r="A8" s="1898"/>
      <c r="B8" s="1221" t="s">
        <v>1537</v>
      </c>
      <c r="C8" s="1145" t="s">
        <v>100</v>
      </c>
      <c r="D8" s="1146">
        <v>1</v>
      </c>
      <c r="E8" s="1752"/>
      <c r="F8" s="1146">
        <f t="shared" ref="F8:F9" si="0">D8*E8</f>
        <v>0</v>
      </c>
    </row>
    <row r="9" spans="1:6" s="1226" customFormat="1">
      <c r="A9" s="1898"/>
      <c r="B9" s="1221" t="s">
        <v>1538</v>
      </c>
      <c r="C9" s="1145" t="s">
        <v>100</v>
      </c>
      <c r="D9" s="1146">
        <v>1</v>
      </c>
      <c r="E9" s="1752"/>
      <c r="F9" s="1146">
        <f t="shared" si="0"/>
        <v>0</v>
      </c>
    </row>
    <row r="10" spans="1:6" s="1226" customFormat="1">
      <c r="A10" s="1898"/>
      <c r="B10" s="1221"/>
      <c r="C10" s="1145"/>
      <c r="D10" s="1146"/>
      <c r="E10" s="1752"/>
      <c r="F10" s="1146"/>
    </row>
    <row r="11" spans="1:6" s="1226" customFormat="1" ht="66">
      <c r="A11" s="1898" t="s">
        <v>1480</v>
      </c>
      <c r="B11" s="1234" t="s">
        <v>1539</v>
      </c>
      <c r="C11" s="1145"/>
      <c r="D11" s="1146"/>
      <c r="E11" s="1752"/>
      <c r="F11" s="1146"/>
    </row>
    <row r="12" spans="1:6" s="1226" customFormat="1">
      <c r="A12" s="1898"/>
      <c r="B12" s="1221" t="s">
        <v>1537</v>
      </c>
      <c r="C12" s="1145" t="s">
        <v>100</v>
      </c>
      <c r="D12" s="1146">
        <v>1</v>
      </c>
      <c r="E12" s="1752"/>
      <c r="F12" s="1146">
        <f t="shared" ref="F12" si="1">D12*E12</f>
        <v>0</v>
      </c>
    </row>
    <row r="13" spans="1:6" s="1226" customFormat="1">
      <c r="A13" s="1898"/>
      <c r="B13" s="1221"/>
      <c r="C13" s="1145"/>
      <c r="D13" s="1146"/>
      <c r="E13" s="1752"/>
      <c r="F13" s="1146"/>
    </row>
    <row r="14" spans="1:6" s="1226" customFormat="1">
      <c r="A14" s="1194" t="s">
        <v>1091</v>
      </c>
      <c r="B14" s="1195" t="s">
        <v>1540</v>
      </c>
      <c r="C14" s="1196"/>
      <c r="D14" s="1197"/>
      <c r="E14" s="1197"/>
      <c r="F14" s="1198">
        <f>SUM(F6:F13)</f>
        <v>0</v>
      </c>
    </row>
    <row r="15" spans="1:6" ht="17.100000000000001" customHeight="1"/>
  </sheetData>
  <sheetProtection algorithmName="SHA-512" hashValue="i9vlM3L3u+l0HE1rwWnpo3iCeepiIWkwRwgOal3xt5rAFnTPpK2+qYPY9MppyPc/h5VTrfxqbIQF/RIoloyw/A==" saltValue="5DG3JS1jEQ/AykDWEa0S/w==" spinCount="100000" sheet="1" objects="1" scenarios="1"/>
  <mergeCells count="3">
    <mergeCell ref="A3:F3"/>
    <mergeCell ref="A7:A10"/>
    <mergeCell ref="A11:A13"/>
  </mergeCells>
  <pageMargins left="0.9055118110236221" right="0.51181102362204722" top="0.9055118110236221" bottom="0.94488188976377963" header="0.39370078740157483" footer="0.39370078740157483"/>
  <pageSetup paperSize="9" firstPageNumber="32"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0"/>
  <sheetViews>
    <sheetView showZeros="0" view="pageLayout" zoomScale="55" zoomScaleNormal="100" zoomScalePageLayoutView="55" workbookViewId="0">
      <selection activeCell="E7" sqref="E7"/>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1223</v>
      </c>
      <c r="B1" s="1175" t="s">
        <v>1541</v>
      </c>
      <c r="C1" s="1176"/>
      <c r="D1" s="1177"/>
      <c r="E1" s="1177"/>
      <c r="F1" s="1177"/>
    </row>
    <row r="2" spans="1:6" s="1147" customFormat="1">
      <c r="A2" s="1143"/>
      <c r="B2" s="1144"/>
      <c r="C2" s="1145"/>
      <c r="D2" s="1146"/>
      <c r="E2" s="1146"/>
      <c r="F2" s="1146"/>
    </row>
    <row r="3" spans="1:6" s="1219" customFormat="1" ht="42.6" customHeight="1">
      <c r="A3" s="1900" t="s">
        <v>1528</v>
      </c>
      <c r="B3" s="1900"/>
      <c r="C3" s="1900"/>
      <c r="D3" s="1900"/>
      <c r="E3" s="1900"/>
      <c r="F3" s="1900"/>
    </row>
    <row r="4" spans="1:6" s="1147" customFormat="1">
      <c r="A4" s="1152"/>
      <c r="B4" s="1144"/>
      <c r="C4" s="1145"/>
      <c r="D4" s="1146"/>
      <c r="E4" s="1146"/>
      <c r="F4" s="1146"/>
    </row>
    <row r="5" spans="1:6" s="1182" customFormat="1" ht="28.35" customHeight="1">
      <c r="A5" s="1153" t="s">
        <v>1102</v>
      </c>
      <c r="B5" s="1153" t="s">
        <v>1103</v>
      </c>
      <c r="C5" s="1154" t="s">
        <v>1104</v>
      </c>
      <c r="D5" s="1155" t="s">
        <v>1105</v>
      </c>
      <c r="E5" s="1155" t="s">
        <v>1106</v>
      </c>
      <c r="F5" s="1155" t="s">
        <v>1107</v>
      </c>
    </row>
    <row r="6" spans="1:6" s="1189" customFormat="1" ht="17.100000000000001" customHeight="1">
      <c r="A6" s="1157"/>
      <c r="B6" s="1158"/>
      <c r="C6" s="1159"/>
      <c r="D6" s="1160"/>
      <c r="E6" s="1160"/>
      <c r="F6" s="1162"/>
    </row>
    <row r="7" spans="1:6" s="1226" customFormat="1" ht="313.5">
      <c r="A7" s="1898" t="s">
        <v>1496</v>
      </c>
      <c r="B7" s="1234" t="s">
        <v>1542</v>
      </c>
      <c r="C7" s="1145" t="s">
        <v>100</v>
      </c>
      <c r="D7" s="1146">
        <v>12</v>
      </c>
      <c r="E7" s="1744"/>
      <c r="F7" s="1146">
        <f t="shared" ref="F7" si="0">D7*E7</f>
        <v>0</v>
      </c>
    </row>
    <row r="8" spans="1:6" s="1226" customFormat="1">
      <c r="A8" s="1898"/>
      <c r="B8" s="1208"/>
      <c r="C8" s="1145"/>
      <c r="D8" s="1146"/>
      <c r="E8" s="1146"/>
      <c r="F8" s="1146"/>
    </row>
    <row r="9" spans="1:6" s="1226" customFormat="1">
      <c r="A9" s="1194" t="s">
        <v>1093</v>
      </c>
      <c r="B9" s="1195" t="s">
        <v>1543</v>
      </c>
      <c r="C9" s="1196"/>
      <c r="D9" s="1197"/>
      <c r="E9" s="1197"/>
      <c r="F9" s="1198">
        <f>SUM(F7:F8)</f>
        <v>0</v>
      </c>
    </row>
    <row r="10" spans="1:6" ht="17.100000000000001" customHeight="1"/>
  </sheetData>
  <sheetProtection algorithmName="SHA-512" hashValue="6e2fxbT13mtdM7SadFBLwUp5LbptgVbU0gsL9opdBvbbjIaEI4Avhu2oqOgqDdsyBGaOLXd9El/y43Q+YwjKyA==" saltValue="kmHPQbPf8dhPtEKviN3GKA==" spinCount="100000" sheet="1" objects="1" scenarios="1"/>
  <mergeCells count="2">
    <mergeCell ref="A3:F3"/>
    <mergeCell ref="A7:A8"/>
  </mergeCells>
  <pageMargins left="0.9055118110236221" right="0.51181102362204722" top="0.9055118110236221" bottom="0.94488188976377963" header="0.39370078740157483" footer="0.39370078740157483"/>
  <pageSetup paperSize="9" firstPageNumber="33"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2"/>
  <sheetViews>
    <sheetView showZeros="0" view="pageLayout" zoomScale="70" zoomScaleNormal="100" zoomScalePageLayoutView="70" workbookViewId="0">
      <selection activeCell="E7" sqref="E7:E10"/>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1232</v>
      </c>
      <c r="B1" s="1175" t="s">
        <v>1196</v>
      </c>
      <c r="C1" s="1176"/>
      <c r="D1" s="1177"/>
      <c r="E1" s="1177"/>
      <c r="F1" s="1177"/>
    </row>
    <row r="2" spans="1:6" s="1147" customFormat="1">
      <c r="A2" s="1143"/>
      <c r="B2" s="1144"/>
      <c r="C2" s="1145"/>
      <c r="D2" s="1146"/>
      <c r="E2" s="1146"/>
      <c r="F2" s="1146"/>
    </row>
    <row r="3" spans="1:6" s="1219" customFormat="1" ht="42.6" customHeight="1">
      <c r="A3" s="1900" t="s">
        <v>1528</v>
      </c>
      <c r="B3" s="1900"/>
      <c r="C3" s="1900"/>
      <c r="D3" s="1900"/>
      <c r="E3" s="1900"/>
      <c r="F3" s="1900"/>
    </row>
    <row r="4" spans="1:6" s="1147" customFormat="1">
      <c r="A4" s="1152"/>
      <c r="B4" s="1144"/>
      <c r="C4" s="1145"/>
      <c r="D4" s="1146"/>
      <c r="E4" s="1146"/>
      <c r="F4" s="1146"/>
    </row>
    <row r="5" spans="1:6" s="1182" customFormat="1" ht="28.35" customHeight="1">
      <c r="A5" s="1179" t="s">
        <v>1102</v>
      </c>
      <c r="B5" s="1179" t="s">
        <v>1103</v>
      </c>
      <c r="C5" s="1180" t="s">
        <v>1104</v>
      </c>
      <c r="D5" s="1181" t="s">
        <v>1105</v>
      </c>
      <c r="E5" s="1181" t="s">
        <v>1106</v>
      </c>
      <c r="F5" s="1181" t="s">
        <v>1107</v>
      </c>
    </row>
    <row r="6" spans="1:6" s="1189" customFormat="1" ht="17.100000000000001" customHeight="1">
      <c r="A6" s="1183"/>
      <c r="B6" s="1184"/>
      <c r="C6" s="1185"/>
      <c r="D6" s="1186"/>
      <c r="E6" s="1186"/>
      <c r="F6" s="1188"/>
    </row>
    <row r="7" spans="1:6" s="1226" customFormat="1" ht="198.6" customHeight="1">
      <c r="A7" s="1898" t="s">
        <v>1544</v>
      </c>
      <c r="B7" s="1234" t="s">
        <v>1545</v>
      </c>
      <c r="C7" s="1145"/>
      <c r="D7" s="1146"/>
      <c r="E7" s="1744"/>
      <c r="F7" s="1146"/>
    </row>
    <row r="8" spans="1:6" s="1226" customFormat="1">
      <c r="A8" s="1898"/>
      <c r="B8" s="1221" t="s">
        <v>1537</v>
      </c>
      <c r="C8" s="1145" t="s">
        <v>100</v>
      </c>
      <c r="D8" s="1146">
        <v>1</v>
      </c>
      <c r="E8" s="1744"/>
      <c r="F8" s="1146">
        <f t="shared" ref="F8:F9" si="0">D8*E8</f>
        <v>0</v>
      </c>
    </row>
    <row r="9" spans="1:6" s="1226" customFormat="1">
      <c r="A9" s="1898"/>
      <c r="B9" s="1221" t="s">
        <v>1538</v>
      </c>
      <c r="C9" s="1145" t="s">
        <v>100</v>
      </c>
      <c r="D9" s="1146">
        <v>1</v>
      </c>
      <c r="E9" s="1744"/>
      <c r="F9" s="1146">
        <f t="shared" si="0"/>
        <v>0</v>
      </c>
    </row>
    <row r="10" spans="1:6" s="1226" customFormat="1">
      <c r="A10" s="1898"/>
      <c r="B10" s="1221"/>
      <c r="C10" s="1145"/>
      <c r="D10" s="1146"/>
      <c r="E10" s="1744"/>
      <c r="F10" s="1146"/>
    </row>
    <row r="11" spans="1:6" s="1226" customFormat="1">
      <c r="A11" s="1194" t="s">
        <v>1238</v>
      </c>
      <c r="B11" s="1195" t="s">
        <v>1198</v>
      </c>
      <c r="C11" s="1196"/>
      <c r="D11" s="1197"/>
      <c r="E11" s="1197"/>
      <c r="F11" s="1198">
        <f>SUM(F7:F10)</f>
        <v>0</v>
      </c>
    </row>
    <row r="12" spans="1:6" ht="17.100000000000001" customHeight="1"/>
  </sheetData>
  <sheetProtection algorithmName="SHA-512" hashValue="Fvs4pXK4etv4SMfNTmeZufe4Q/FbZ1FfxvP7TAgX1E1f+uEIBc6rHj6KVXUUMoMuzKQS8ok5V755PVzclzQ8wA==" saltValue="3EcN27yE59cP8K++iBm9gg==" spinCount="100000" sheet="1" objects="1" scenarios="1"/>
  <mergeCells count="2">
    <mergeCell ref="A3:F3"/>
    <mergeCell ref="A7:A10"/>
  </mergeCells>
  <pageMargins left="0.9055118110236221" right="0.51181102362204722" top="0.9055118110236221" bottom="0.94488188976377963" header="0.39370078740157483" footer="0.39370078740157483"/>
  <pageSetup paperSize="9" firstPageNumber="34"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0"/>
  <sheetViews>
    <sheetView showZeros="0" view="pageLayout" topLeftCell="A10" zoomScale="55" zoomScaleNormal="100" zoomScalePageLayoutView="55" workbookViewId="0">
      <selection activeCell="E5" sqref="E5:E21"/>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1546</v>
      </c>
      <c r="B1" s="1175" t="s">
        <v>1200</v>
      </c>
      <c r="C1" s="1176"/>
      <c r="D1" s="1177"/>
      <c r="E1" s="1177"/>
      <c r="F1" s="1177"/>
    </row>
    <row r="2" spans="1:6" s="1147" customFormat="1">
      <c r="A2" s="1152"/>
      <c r="B2" s="1144"/>
      <c r="C2" s="1145"/>
      <c r="D2" s="1146"/>
      <c r="E2" s="1146"/>
      <c r="F2" s="1146"/>
    </row>
    <row r="3" spans="1:6" s="1182" customFormat="1" ht="28.35" customHeight="1">
      <c r="A3" s="1179" t="s">
        <v>1102</v>
      </c>
      <c r="B3" s="1179" t="s">
        <v>1103</v>
      </c>
      <c r="C3" s="1180" t="s">
        <v>1104</v>
      </c>
      <c r="D3" s="1181" t="s">
        <v>1105</v>
      </c>
      <c r="E3" s="1181" t="s">
        <v>1106</v>
      </c>
      <c r="F3" s="1181" t="s">
        <v>1107</v>
      </c>
    </row>
    <row r="4" spans="1:6" s="1189" customFormat="1" ht="17.100000000000001" customHeight="1">
      <c r="A4" s="1183"/>
      <c r="B4" s="1184"/>
      <c r="C4" s="1185"/>
      <c r="D4" s="1186"/>
      <c r="E4" s="1186"/>
      <c r="F4" s="1188"/>
    </row>
    <row r="5" spans="1:6" s="1226" customFormat="1" ht="247.5">
      <c r="A5" s="1898" t="s">
        <v>1547</v>
      </c>
      <c r="B5" s="1234" t="s">
        <v>1548</v>
      </c>
      <c r="C5" s="1145" t="s">
        <v>1132</v>
      </c>
      <c r="D5" s="1146">
        <v>10</v>
      </c>
      <c r="E5" s="1744"/>
      <c r="F5" s="1146">
        <f>D5*E5</f>
        <v>0</v>
      </c>
    </row>
    <row r="6" spans="1:6" ht="17.100000000000001" customHeight="1">
      <c r="A6" s="1898"/>
      <c r="B6" s="1221"/>
      <c r="C6" s="1145"/>
      <c r="D6" s="1146"/>
      <c r="E6" s="1744"/>
      <c r="F6" s="1146"/>
    </row>
    <row r="7" spans="1:6" s="1226" customFormat="1" ht="231">
      <c r="A7" s="1898" t="s">
        <v>1549</v>
      </c>
      <c r="B7" s="1234" t="s">
        <v>1550</v>
      </c>
      <c r="C7" s="1145" t="s">
        <v>1132</v>
      </c>
      <c r="D7" s="1146">
        <v>5</v>
      </c>
      <c r="E7" s="1744"/>
      <c r="F7" s="1146">
        <f>D7*E7</f>
        <v>0</v>
      </c>
    </row>
    <row r="8" spans="1:6" ht="17.100000000000001" customHeight="1">
      <c r="A8" s="1898"/>
      <c r="B8" s="1221"/>
      <c r="C8" s="1145"/>
      <c r="D8" s="1146"/>
      <c r="E8" s="1744"/>
      <c r="F8" s="1146"/>
    </row>
    <row r="9" spans="1:6" s="1226" customFormat="1" ht="232.35" customHeight="1">
      <c r="A9" s="1898" t="s">
        <v>1551</v>
      </c>
      <c r="B9" s="1234" t="s">
        <v>1552</v>
      </c>
      <c r="C9" s="1145"/>
      <c r="D9" s="1146"/>
      <c r="E9" s="1744"/>
      <c r="F9" s="1146"/>
    </row>
    <row r="10" spans="1:6" s="1226" customFormat="1">
      <c r="A10" s="1898"/>
      <c r="B10" s="1221" t="s">
        <v>1553</v>
      </c>
      <c r="C10" s="1145" t="s">
        <v>1132</v>
      </c>
      <c r="D10" s="1146">
        <v>31</v>
      </c>
      <c r="E10" s="1744"/>
      <c r="F10" s="1146">
        <f>D10*E10</f>
        <v>0</v>
      </c>
    </row>
    <row r="11" spans="1:6" s="1226" customFormat="1" ht="33">
      <c r="A11" s="1898"/>
      <c r="B11" s="1221" t="s">
        <v>1554</v>
      </c>
      <c r="C11" s="1145" t="s">
        <v>1132</v>
      </c>
      <c r="D11" s="1146">
        <v>41</v>
      </c>
      <c r="E11" s="1744"/>
      <c r="F11" s="1146">
        <f>D11*E11</f>
        <v>0</v>
      </c>
    </row>
    <row r="12" spans="1:6" ht="17.100000000000001" customHeight="1">
      <c r="A12" s="1898"/>
      <c r="B12" s="1221"/>
      <c r="C12" s="1145"/>
      <c r="D12" s="1146"/>
      <c r="E12" s="1744"/>
      <c r="F12" s="1146"/>
    </row>
    <row r="13" spans="1:6" s="1226" customFormat="1" ht="198">
      <c r="A13" s="1898" t="s">
        <v>1555</v>
      </c>
      <c r="B13" s="1234" t="s">
        <v>1556</v>
      </c>
      <c r="C13" s="1145" t="s">
        <v>1132</v>
      </c>
      <c r="D13" s="1146">
        <v>60</v>
      </c>
      <c r="E13" s="1744"/>
      <c r="F13" s="1146">
        <f>D13*E13</f>
        <v>0</v>
      </c>
    </row>
    <row r="14" spans="1:6" ht="17.100000000000001" customHeight="1">
      <c r="A14" s="1898"/>
      <c r="B14" s="1221"/>
      <c r="C14" s="1145"/>
      <c r="D14" s="1146"/>
      <c r="E14" s="1744"/>
      <c r="F14" s="1146"/>
    </row>
    <row r="15" spans="1:6" s="1226" customFormat="1" ht="33">
      <c r="A15" s="1898" t="s">
        <v>1557</v>
      </c>
      <c r="B15" s="1234" t="s">
        <v>1558</v>
      </c>
      <c r="C15" s="1145" t="s">
        <v>1171</v>
      </c>
      <c r="D15" s="1146">
        <v>1.65</v>
      </c>
      <c r="E15" s="1744"/>
      <c r="F15" s="1146">
        <f>D15*E15</f>
        <v>0</v>
      </c>
    </row>
    <row r="16" spans="1:6" s="1226" customFormat="1">
      <c r="A16" s="1898"/>
      <c r="B16" s="1221"/>
      <c r="C16" s="1145"/>
      <c r="D16" s="1146"/>
      <c r="E16" s="1744"/>
      <c r="F16" s="1146"/>
    </row>
    <row r="17" spans="1:6" s="1226" customFormat="1" ht="36.75" customHeight="1">
      <c r="A17" s="1898" t="s">
        <v>1559</v>
      </c>
      <c r="B17" s="1234" t="s">
        <v>1207</v>
      </c>
      <c r="C17" s="1145"/>
      <c r="D17" s="1146"/>
      <c r="E17" s="1744"/>
      <c r="F17" s="1146"/>
    </row>
    <row r="18" spans="1:6" s="1226" customFormat="1">
      <c r="A18" s="1898"/>
      <c r="B18" s="1221" t="s">
        <v>1208</v>
      </c>
      <c r="C18" s="1145" t="s">
        <v>100</v>
      </c>
      <c r="D18" s="1146">
        <v>5</v>
      </c>
      <c r="E18" s="1744"/>
      <c r="F18" s="1146">
        <f>D18*E18</f>
        <v>0</v>
      </c>
    </row>
    <row r="19" spans="1:6" s="1226" customFormat="1">
      <c r="A19" s="1898"/>
      <c r="B19" s="1221" t="s">
        <v>1560</v>
      </c>
      <c r="C19" s="1145" t="s">
        <v>100</v>
      </c>
      <c r="D19" s="1146">
        <v>2</v>
      </c>
      <c r="E19" s="1744"/>
      <c r="F19" s="1146">
        <f>D19*E19</f>
        <v>0</v>
      </c>
    </row>
    <row r="20" spans="1:6" s="1226" customFormat="1">
      <c r="A20" s="1898"/>
      <c r="B20" s="1221" t="s">
        <v>1561</v>
      </c>
      <c r="C20" s="1145" t="s">
        <v>100</v>
      </c>
      <c r="D20" s="1146">
        <v>2</v>
      </c>
      <c r="E20" s="1744"/>
      <c r="F20" s="1146">
        <f>D20*E20</f>
        <v>0</v>
      </c>
    </row>
    <row r="21" spans="1:6" ht="17.100000000000001" customHeight="1">
      <c r="A21" s="1898"/>
      <c r="B21" s="1221"/>
      <c r="C21" s="1145"/>
      <c r="D21" s="1146"/>
      <c r="E21" s="1744"/>
      <c r="F21" s="1146"/>
    </row>
    <row r="22" spans="1:6" s="1226" customFormat="1">
      <c r="A22" s="1194" t="s">
        <v>1238</v>
      </c>
      <c r="B22" s="1195" t="s">
        <v>1209</v>
      </c>
      <c r="C22" s="1196"/>
      <c r="D22" s="1197"/>
      <c r="E22" s="1197"/>
      <c r="F22" s="1198">
        <f>SUM(F5:F21)</f>
        <v>0</v>
      </c>
    </row>
    <row r="23" spans="1:6" ht="17.100000000000001" customHeight="1"/>
    <row r="24" spans="1:6" s="1226" customFormat="1">
      <c r="A24" s="1120"/>
      <c r="B24" s="1129"/>
      <c r="C24" s="1173"/>
      <c r="D24" s="1117"/>
      <c r="E24" s="1117"/>
      <c r="F24" s="1117"/>
    </row>
    <row r="25" spans="1:6" ht="17.100000000000001" customHeight="1">
      <c r="B25" s="1129"/>
    </row>
    <row r="26" spans="1:6" ht="17.100000000000001" customHeight="1"/>
    <row r="27" spans="1:6" s="1226" customFormat="1">
      <c r="A27" s="1120"/>
      <c r="B27" s="1123"/>
      <c r="C27" s="1173"/>
      <c r="D27" s="1117"/>
      <c r="E27" s="1117"/>
      <c r="F27" s="1117"/>
    </row>
    <row r="28" spans="1:6" ht="17.100000000000001" customHeight="1"/>
    <row r="29" spans="1:6" s="1226" customFormat="1">
      <c r="A29" s="1120"/>
      <c r="B29" s="1123"/>
      <c r="C29" s="1173"/>
      <c r="D29" s="1117"/>
      <c r="E29" s="1117"/>
      <c r="F29" s="1117"/>
    </row>
    <row r="30" spans="1:6" ht="17.100000000000001" customHeight="1"/>
  </sheetData>
  <sheetProtection algorithmName="SHA-512" hashValue="leURMayA7FL0KX75pc+hu7aZqXvgPhgroKuQR06nrFjOcaUXSJcMP0FeOrykLaHMwhHzIunwED/MlhTS0s2JOQ==" saltValue="qq2vYVMaY5BqsjwwgA55ag==" spinCount="100000" sheet="1" objects="1" scenarios="1"/>
  <mergeCells count="6">
    <mergeCell ref="A17:A21"/>
    <mergeCell ref="A5:A6"/>
    <mergeCell ref="A7:A8"/>
    <mergeCell ref="A9:A12"/>
    <mergeCell ref="A13:A14"/>
    <mergeCell ref="A15:A16"/>
  </mergeCells>
  <pageMargins left="0.9055118110236221" right="0.51181102362204722" top="0.9055118110236221" bottom="0.94488188976377963" header="0.39370078740157483" footer="0.39370078740157483"/>
  <pageSetup paperSize="9" firstPageNumber="35"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1"/>
  <sheetViews>
    <sheetView showZeros="0" view="pageLayout" zoomScale="70" zoomScaleNormal="100" zoomScalePageLayoutView="70" workbookViewId="0">
      <selection activeCell="E5" sqref="E5:E12"/>
    </sheetView>
  </sheetViews>
  <sheetFormatPr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1562</v>
      </c>
      <c r="B1" s="1175" t="s">
        <v>1224</v>
      </c>
      <c r="C1" s="1176"/>
      <c r="D1" s="1177"/>
      <c r="E1" s="1177"/>
      <c r="F1" s="1177"/>
    </row>
    <row r="2" spans="1:6" s="1147" customFormat="1">
      <c r="A2" s="1143"/>
      <c r="B2" s="1144"/>
      <c r="C2" s="1145"/>
      <c r="D2" s="1146"/>
      <c r="E2" s="1146"/>
      <c r="F2" s="1146"/>
    </row>
    <row r="3" spans="1:6" s="1182" customFormat="1" ht="28.35" customHeight="1">
      <c r="A3" s="1179" t="s">
        <v>1102</v>
      </c>
      <c r="B3" s="1179" t="s">
        <v>1103</v>
      </c>
      <c r="C3" s="1180" t="s">
        <v>1104</v>
      </c>
      <c r="D3" s="1181" t="s">
        <v>1105</v>
      </c>
      <c r="E3" s="1181" t="s">
        <v>1106</v>
      </c>
      <c r="F3" s="1181" t="s">
        <v>1107</v>
      </c>
    </row>
    <row r="4" spans="1:6" s="1189" customFormat="1" ht="17.100000000000001" customHeight="1">
      <c r="A4" s="1183"/>
      <c r="B4" s="1184"/>
      <c r="C4" s="1185"/>
      <c r="D4" s="1186"/>
      <c r="E4" s="1186"/>
      <c r="F4" s="1188"/>
    </row>
    <row r="5" spans="1:6" s="1226" customFormat="1" ht="165">
      <c r="A5" s="1898" t="s">
        <v>1563</v>
      </c>
      <c r="B5" s="1234" t="s">
        <v>1226</v>
      </c>
      <c r="C5" s="1145"/>
      <c r="D5" s="1146"/>
      <c r="E5" s="1744"/>
      <c r="F5" s="1146"/>
    </row>
    <row r="6" spans="1:6" s="1226" customFormat="1">
      <c r="A6" s="1898"/>
      <c r="B6" s="1221" t="s">
        <v>1227</v>
      </c>
      <c r="C6" s="1145" t="s">
        <v>1132</v>
      </c>
      <c r="D6" s="1146">
        <v>59</v>
      </c>
      <c r="E6" s="1744"/>
      <c r="F6" s="1146">
        <f t="shared" ref="F6:F9" si="0">D6*E6</f>
        <v>0</v>
      </c>
    </row>
    <row r="7" spans="1:6" s="1226" customFormat="1">
      <c r="A7" s="1898"/>
      <c r="B7" s="1221" t="s">
        <v>1228</v>
      </c>
      <c r="C7" s="1145" t="s">
        <v>1171</v>
      </c>
      <c r="D7" s="1146">
        <v>21</v>
      </c>
      <c r="E7" s="1744"/>
      <c r="F7" s="1146">
        <f t="shared" si="0"/>
        <v>0</v>
      </c>
    </row>
    <row r="8" spans="1:6" ht="17.100000000000001" customHeight="1">
      <c r="A8" s="1898"/>
      <c r="B8" s="1221"/>
      <c r="C8" s="1145"/>
      <c r="D8" s="1146"/>
      <c r="E8" s="1744"/>
      <c r="F8" s="1146"/>
    </row>
    <row r="9" spans="1:6" s="1226" customFormat="1" ht="49.5">
      <c r="A9" s="1898" t="s">
        <v>1564</v>
      </c>
      <c r="B9" s="1234" t="s">
        <v>1565</v>
      </c>
      <c r="C9" s="1145" t="s">
        <v>1132</v>
      </c>
      <c r="D9" s="1146">
        <v>74</v>
      </c>
      <c r="E9" s="1744"/>
      <c r="F9" s="1146">
        <f t="shared" si="0"/>
        <v>0</v>
      </c>
    </row>
    <row r="10" spans="1:6" ht="17.100000000000001" customHeight="1">
      <c r="A10" s="1898"/>
      <c r="B10" s="1221"/>
      <c r="C10" s="1145"/>
      <c r="D10" s="1146"/>
      <c r="E10" s="1744"/>
      <c r="F10" s="1146"/>
    </row>
    <row r="11" spans="1:6" s="1226" customFormat="1" ht="66">
      <c r="A11" s="1898" t="s">
        <v>1566</v>
      </c>
      <c r="B11" s="1234" t="s">
        <v>1567</v>
      </c>
      <c r="C11" s="1145" t="s">
        <v>1132</v>
      </c>
      <c r="D11" s="1146">
        <v>3.5</v>
      </c>
      <c r="E11" s="1744"/>
      <c r="F11" s="1146">
        <f>D11*E11</f>
        <v>0</v>
      </c>
    </row>
    <row r="12" spans="1:6" ht="17.100000000000001" customHeight="1">
      <c r="A12" s="1898"/>
      <c r="B12" s="1221"/>
      <c r="C12" s="1145"/>
      <c r="D12" s="1146"/>
      <c r="E12" s="1744"/>
      <c r="F12" s="1146"/>
    </row>
    <row r="13" spans="1:6" s="1226" customFormat="1">
      <c r="A13" s="1194" t="s">
        <v>1360</v>
      </c>
      <c r="B13" s="1195" t="s">
        <v>1231</v>
      </c>
      <c r="C13" s="1196"/>
      <c r="D13" s="1197"/>
      <c r="E13" s="1197"/>
      <c r="F13" s="1198">
        <f>SUM(F4:F12)</f>
        <v>0</v>
      </c>
    </row>
    <row r="14" spans="1:6" ht="17.100000000000001" customHeight="1"/>
    <row r="15" spans="1:6" s="1226" customFormat="1">
      <c r="A15" s="1120"/>
      <c r="B15" s="1129"/>
      <c r="C15" s="1173"/>
      <c r="D15" s="1117"/>
      <c r="E15" s="1117"/>
      <c r="F15" s="1117"/>
    </row>
    <row r="16" spans="1:6" ht="17.100000000000001" customHeight="1">
      <c r="B16" s="1129"/>
    </row>
    <row r="17" spans="1:6" ht="17.100000000000001" customHeight="1"/>
    <row r="18" spans="1:6" s="1226" customFormat="1">
      <c r="A18" s="1120"/>
      <c r="B18" s="1123"/>
      <c r="C18" s="1173"/>
      <c r="D18" s="1117"/>
      <c r="E18" s="1117"/>
      <c r="F18" s="1117"/>
    </row>
    <row r="19" spans="1:6" ht="17.100000000000001" customHeight="1"/>
    <row r="20" spans="1:6" s="1226" customFormat="1">
      <c r="A20" s="1120"/>
      <c r="B20" s="1123"/>
      <c r="C20" s="1173"/>
      <c r="D20" s="1117"/>
      <c r="E20" s="1117"/>
      <c r="F20" s="1117"/>
    </row>
    <row r="21" spans="1:6" ht="17.100000000000001" customHeight="1"/>
    <row r="22" spans="1:6" s="1226" customFormat="1">
      <c r="A22" s="1120"/>
      <c r="B22" s="1123"/>
      <c r="C22" s="1173"/>
      <c r="D22" s="1117"/>
      <c r="E22" s="1117"/>
      <c r="F22" s="1117"/>
    </row>
    <row r="23" spans="1:6" ht="17.100000000000001" customHeight="1"/>
    <row r="24" spans="1:6" s="1226" customFormat="1">
      <c r="A24" s="1120"/>
      <c r="B24" s="1123"/>
      <c r="C24" s="1173"/>
      <c r="D24" s="1117"/>
      <c r="E24" s="1117"/>
      <c r="F24" s="1117"/>
    </row>
    <row r="25" spans="1:6" s="1226" customFormat="1">
      <c r="A25" s="1120"/>
      <c r="B25" s="1123"/>
      <c r="C25" s="1173"/>
      <c r="D25" s="1117"/>
      <c r="E25" s="1117"/>
      <c r="F25" s="1117"/>
    </row>
    <row r="26" spans="1:6" ht="17.100000000000001" customHeight="1"/>
    <row r="27" spans="1:6" s="1226" customFormat="1" ht="283.35000000000002" customHeight="1">
      <c r="A27" s="1120"/>
      <c r="B27" s="1123"/>
      <c r="C27" s="1173"/>
      <c r="D27" s="1117"/>
      <c r="E27" s="1117"/>
      <c r="F27" s="1117"/>
    </row>
    <row r="28" spans="1:6" s="1226" customFormat="1">
      <c r="A28" s="1120"/>
      <c r="B28" s="1123"/>
      <c r="C28" s="1173"/>
      <c r="D28" s="1117"/>
      <c r="E28" s="1117"/>
      <c r="F28" s="1117"/>
    </row>
    <row r="29" spans="1:6" ht="17.100000000000001" customHeight="1"/>
    <row r="30" spans="1:6" s="1199" customFormat="1" ht="19.7" customHeight="1">
      <c r="A30" s="1120"/>
      <c r="B30" s="1123"/>
      <c r="C30" s="1173"/>
      <c r="D30" s="1117"/>
      <c r="E30" s="1117"/>
      <c r="F30" s="1117"/>
    </row>
    <row r="31" spans="1:6" ht="17.100000000000001" customHeight="1"/>
  </sheetData>
  <sheetProtection algorithmName="SHA-512" hashValue="yEXPD2YrV92nHbIQQGCzOWrkvzaSDWgmkMYCmLRSZ7obs/aFixSoLOEZCvdEZfG9C8JJr8rAxXnDZkI3rz7ERg==" saltValue="fXxj+MQ+rr4LGCSOkocW7g==" spinCount="100000" sheet="1" objects="1" scenarios="1"/>
  <mergeCells count="3">
    <mergeCell ref="A5:A8"/>
    <mergeCell ref="A9:A10"/>
    <mergeCell ref="A11:A12"/>
  </mergeCells>
  <pageMargins left="0.9055118110236221" right="0.51181102362204722" top="0.9055118110236221" bottom="0.94488188976377963" header="0.39370078740157483" footer="0.39370078740157483"/>
  <pageSetup paperSize="9" firstPageNumber="37"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3"/>
  <sheetViews>
    <sheetView showZeros="0" view="pageLayout" topLeftCell="A2" zoomScale="55" zoomScaleNormal="100" zoomScalePageLayoutView="55" workbookViewId="0">
      <selection activeCell="E5" sqref="E5:E13"/>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1568</v>
      </c>
      <c r="B1" s="1175" t="s">
        <v>1233</v>
      </c>
      <c r="C1" s="1176"/>
      <c r="D1" s="1177"/>
      <c r="E1" s="1177"/>
      <c r="F1" s="1177"/>
    </row>
    <row r="2" spans="1:6" s="1147" customFormat="1">
      <c r="A2" s="1143"/>
      <c r="B2" s="1144"/>
      <c r="C2" s="1145"/>
      <c r="D2" s="1146"/>
      <c r="E2" s="1146"/>
      <c r="F2" s="1146"/>
    </row>
    <row r="3" spans="1:6" s="1182" customFormat="1" ht="28.35" customHeight="1">
      <c r="A3" s="1179" t="s">
        <v>1102</v>
      </c>
      <c r="B3" s="1179" t="s">
        <v>1103</v>
      </c>
      <c r="C3" s="1180" t="s">
        <v>1104</v>
      </c>
      <c r="D3" s="1181" t="s">
        <v>1105</v>
      </c>
      <c r="E3" s="1181" t="s">
        <v>1106</v>
      </c>
      <c r="F3" s="1181" t="s">
        <v>1107</v>
      </c>
    </row>
    <row r="4" spans="1:6" s="1189" customFormat="1" ht="17.100000000000001" customHeight="1">
      <c r="A4" s="1183"/>
      <c r="B4" s="1184"/>
      <c r="C4" s="1185"/>
      <c r="D4" s="1186"/>
      <c r="E4" s="1186"/>
      <c r="F4" s="1188"/>
    </row>
    <row r="5" spans="1:6" s="1226" customFormat="1" ht="170.1" customHeight="1">
      <c r="A5" s="1901" t="s">
        <v>1569</v>
      </c>
      <c r="B5" s="1234" t="s">
        <v>1570</v>
      </c>
      <c r="E5" s="1753"/>
    </row>
    <row r="6" spans="1:6" s="1226" customFormat="1">
      <c r="A6" s="1901"/>
      <c r="B6" s="1221" t="s">
        <v>1236</v>
      </c>
      <c r="C6" s="1145" t="s">
        <v>1132</v>
      </c>
      <c r="D6" s="1146">
        <v>150</v>
      </c>
      <c r="E6" s="1744"/>
      <c r="F6" s="1146">
        <f>D6*E6</f>
        <v>0</v>
      </c>
    </row>
    <row r="7" spans="1:6" s="1226" customFormat="1">
      <c r="A7" s="1901"/>
      <c r="B7" s="1221" t="s">
        <v>1237</v>
      </c>
      <c r="C7" s="1145" t="s">
        <v>1132</v>
      </c>
      <c r="D7" s="1146">
        <v>50</v>
      </c>
      <c r="E7" s="1744"/>
      <c r="F7" s="1146">
        <f>D7*E7</f>
        <v>0</v>
      </c>
    </row>
    <row r="8" spans="1:6" s="1226" customFormat="1">
      <c r="A8" s="1901"/>
      <c r="B8" s="1221"/>
      <c r="C8" s="1145"/>
      <c r="D8" s="1146"/>
      <c r="E8" s="1744"/>
      <c r="F8" s="1146"/>
    </row>
    <row r="9" spans="1:6" s="1226" customFormat="1" ht="214.5">
      <c r="A9" s="1898" t="s">
        <v>1571</v>
      </c>
      <c r="B9" s="1234" t="s">
        <v>1235</v>
      </c>
      <c r="E9" s="1753"/>
    </row>
    <row r="10" spans="1:6" s="1226" customFormat="1">
      <c r="A10" s="1898"/>
      <c r="B10" s="1221" t="s">
        <v>1236</v>
      </c>
      <c r="C10" s="1145" t="s">
        <v>1132</v>
      </c>
      <c r="D10" s="1146">
        <v>58</v>
      </c>
      <c r="E10" s="1744"/>
      <c r="F10" s="1146">
        <f>D10*E10</f>
        <v>0</v>
      </c>
    </row>
    <row r="11" spans="1:6" s="1226" customFormat="1">
      <c r="A11" s="1898"/>
      <c r="B11" s="1221" t="s">
        <v>1237</v>
      </c>
      <c r="C11" s="1145" t="s">
        <v>1132</v>
      </c>
      <c r="D11" s="1146">
        <v>60</v>
      </c>
      <c r="E11" s="1744"/>
      <c r="F11" s="1146">
        <f>D11*E11</f>
        <v>0</v>
      </c>
    </row>
    <row r="12" spans="1:6" s="1226" customFormat="1">
      <c r="A12" s="1898"/>
      <c r="B12" s="1221" t="s">
        <v>1572</v>
      </c>
      <c r="C12" s="1145" t="s">
        <v>1132</v>
      </c>
      <c r="D12" s="1146">
        <v>20</v>
      </c>
      <c r="E12" s="1744"/>
      <c r="F12" s="1146">
        <f>D12*E12</f>
        <v>0</v>
      </c>
    </row>
    <row r="13" spans="1:6" ht="17.100000000000001" customHeight="1">
      <c r="A13" s="1898"/>
      <c r="B13" s="1221"/>
      <c r="C13" s="1145"/>
      <c r="D13" s="1146"/>
      <c r="E13" s="1744"/>
      <c r="F13" s="1146"/>
    </row>
    <row r="14" spans="1:6" s="1226" customFormat="1">
      <c r="A14" s="1194" t="s">
        <v>1361</v>
      </c>
      <c r="B14" s="1903" t="s">
        <v>1239</v>
      </c>
      <c r="C14" s="1903"/>
      <c r="D14" s="1197"/>
      <c r="E14" s="1197"/>
      <c r="F14" s="1198">
        <f>SUM(F5:F13)</f>
        <v>0</v>
      </c>
    </row>
    <row r="15" spans="1:6" ht="17.100000000000001" customHeight="1"/>
    <row r="16" spans="1:6" s="1226" customFormat="1">
      <c r="A16" s="1120"/>
      <c r="B16" s="1129"/>
      <c r="C16" s="1173"/>
      <c r="D16" s="1117"/>
      <c r="E16" s="1117"/>
      <c r="F16" s="1117"/>
    </row>
    <row r="17" spans="1:6" ht="17.100000000000001" customHeight="1">
      <c r="B17" s="1129"/>
    </row>
    <row r="18" spans="1:6" ht="17.100000000000001" customHeight="1"/>
    <row r="19" spans="1:6" s="1226" customFormat="1">
      <c r="A19" s="1120"/>
      <c r="B19" s="1123"/>
      <c r="C19" s="1173"/>
      <c r="D19" s="1117"/>
      <c r="E19" s="1117"/>
      <c r="F19" s="1117"/>
    </row>
    <row r="20" spans="1:6" ht="17.100000000000001" customHeight="1"/>
    <row r="21" spans="1:6" s="1226" customFormat="1">
      <c r="A21" s="1120"/>
      <c r="B21" s="1123"/>
      <c r="C21" s="1173"/>
      <c r="D21" s="1117"/>
      <c r="E21" s="1117"/>
      <c r="F21" s="1117"/>
    </row>
    <row r="22" spans="1:6" ht="17.100000000000001" customHeight="1"/>
    <row r="23" spans="1:6" s="1226" customFormat="1">
      <c r="A23" s="1120"/>
      <c r="B23" s="1123"/>
      <c r="C23" s="1173"/>
      <c r="D23" s="1117"/>
      <c r="E23" s="1117"/>
      <c r="F23" s="1117"/>
    </row>
    <row r="24" spans="1:6" ht="17.100000000000001" customHeight="1"/>
    <row r="25" spans="1:6" s="1226" customFormat="1" ht="99.2" customHeight="1">
      <c r="A25" s="1120"/>
      <c r="B25" s="1123"/>
      <c r="C25" s="1173"/>
      <c r="D25" s="1117"/>
      <c r="E25" s="1117"/>
      <c r="F25" s="1117"/>
    </row>
    <row r="26" spans="1:6" s="1226" customFormat="1">
      <c r="A26" s="1120"/>
      <c r="B26" s="1123"/>
      <c r="C26" s="1173"/>
      <c r="D26" s="1117"/>
      <c r="E26" s="1117"/>
      <c r="F26" s="1117"/>
    </row>
    <row r="27" spans="1:6" s="1226" customFormat="1">
      <c r="A27" s="1120"/>
      <c r="B27" s="1123"/>
      <c r="C27" s="1173"/>
      <c r="D27" s="1117"/>
      <c r="E27" s="1117"/>
      <c r="F27" s="1117"/>
    </row>
    <row r="28" spans="1:6" ht="17.100000000000001" customHeight="1"/>
    <row r="29" spans="1:6" s="1226" customFormat="1" ht="283.35000000000002" customHeight="1">
      <c r="A29" s="1120"/>
      <c r="B29" s="1123"/>
      <c r="C29" s="1173"/>
      <c r="D29" s="1117"/>
      <c r="E29" s="1117"/>
      <c r="F29" s="1117"/>
    </row>
    <row r="30" spans="1:6" s="1226" customFormat="1">
      <c r="A30" s="1120"/>
      <c r="B30" s="1123"/>
      <c r="C30" s="1173"/>
      <c r="D30" s="1117"/>
      <c r="E30" s="1117"/>
      <c r="F30" s="1117"/>
    </row>
    <row r="31" spans="1:6" ht="17.100000000000001" customHeight="1"/>
    <row r="32" spans="1:6" s="1199" customFormat="1" ht="19.7" customHeight="1">
      <c r="A32" s="1120"/>
      <c r="B32" s="1123"/>
      <c r="C32" s="1173"/>
      <c r="D32" s="1117"/>
      <c r="E32" s="1117"/>
      <c r="F32" s="1117"/>
    </row>
    <row r="33" ht="17.100000000000001" customHeight="1"/>
  </sheetData>
  <sheetProtection algorithmName="SHA-512" hashValue="EumI4D3bySkaC7nbsTJJv7FQNP6rUN8c1wQqYG62g+/LB7QUs1UaloJsvLmutXvFOoxnQKbRtQmdGKlvLcojJA==" saltValue="xn3Z3ITfrsLFgRaNmI9toA==" spinCount="100000" sheet="1" objects="1" scenarios="1"/>
  <mergeCells count="3">
    <mergeCell ref="A5:A8"/>
    <mergeCell ref="A9:A13"/>
    <mergeCell ref="B14:C14"/>
  </mergeCells>
  <pageMargins left="0.9055118110236221" right="0.51181102362204722" top="0.9055118110236221" bottom="0.94488188976377963" header="0.39370078740157483" footer="0.39370078740157483"/>
  <pageSetup paperSize="9" firstPageNumber="38"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7"/>
  <sheetViews>
    <sheetView showZeros="0" view="pageLayout" zoomScale="70" zoomScaleNormal="100" zoomScalePageLayoutView="70" workbookViewId="0">
      <selection activeCell="E6" sqref="E6"/>
    </sheetView>
  </sheetViews>
  <sheetFormatPr defaultColWidth="9.140625" defaultRowHeight="16.5"/>
  <cols>
    <col min="1" max="1" width="7.42578125" style="1120" customWidth="1"/>
    <col min="2" max="2" width="39.140625" style="1123" customWidth="1"/>
    <col min="3" max="3" width="10" style="1173" customWidth="1"/>
    <col min="4" max="6" width="10" style="1117" customWidth="1"/>
    <col min="7" max="16384" width="9.140625" style="1122"/>
  </cols>
  <sheetData>
    <row r="1" spans="1:6" s="1119" customFormat="1">
      <c r="A1" s="1174" t="s">
        <v>1573</v>
      </c>
      <c r="B1" s="1175" t="s">
        <v>1574</v>
      </c>
      <c r="C1" s="1176"/>
      <c r="D1" s="1177"/>
      <c r="E1" s="1177"/>
      <c r="F1" s="1177"/>
    </row>
    <row r="2" spans="1:6" s="1147" customFormat="1">
      <c r="A2" s="1143"/>
      <c r="B2" s="1144"/>
      <c r="C2" s="1145"/>
      <c r="D2" s="1146"/>
      <c r="E2" s="1146"/>
      <c r="F2" s="1146"/>
    </row>
    <row r="3" spans="1:6" s="1182" customFormat="1" ht="28.35" customHeight="1">
      <c r="A3" s="1179" t="s">
        <v>1102</v>
      </c>
      <c r="B3" s="1179" t="s">
        <v>1103</v>
      </c>
      <c r="C3" s="1180" t="s">
        <v>1104</v>
      </c>
      <c r="D3" s="1181" t="s">
        <v>1105</v>
      </c>
      <c r="E3" s="1181" t="s">
        <v>1106</v>
      </c>
      <c r="F3" s="1181" t="s">
        <v>1107</v>
      </c>
    </row>
    <row r="4" spans="1:6" s="1189" customFormat="1" ht="17.100000000000001" customHeight="1">
      <c r="A4" s="1183"/>
      <c r="B4" s="1184"/>
      <c r="C4" s="1185"/>
      <c r="D4" s="1186"/>
      <c r="E4" s="1186"/>
      <c r="F4" s="1188"/>
    </row>
    <row r="5" spans="1:6" s="1226" customFormat="1" ht="330">
      <c r="A5" s="1901" t="s">
        <v>1575</v>
      </c>
      <c r="B5" s="1234" t="s">
        <v>1576</v>
      </c>
      <c r="E5" s="1236"/>
    </row>
    <row r="6" spans="1:6" s="1226" customFormat="1" ht="99">
      <c r="A6" s="1901"/>
      <c r="B6" s="1221" t="s">
        <v>1577</v>
      </c>
      <c r="C6" s="1145" t="s">
        <v>1132</v>
      </c>
      <c r="D6" s="1146">
        <v>25</v>
      </c>
      <c r="E6" s="1744"/>
      <c r="F6" s="1146">
        <f>D6*E6</f>
        <v>0</v>
      </c>
    </row>
    <row r="7" spans="1:6" s="1226" customFormat="1">
      <c r="A7" s="1901"/>
      <c r="B7" s="1221"/>
      <c r="C7" s="1145"/>
      <c r="D7" s="1146"/>
      <c r="E7" s="1146"/>
      <c r="F7" s="1146"/>
    </row>
    <row r="8" spans="1:6" s="1226" customFormat="1">
      <c r="A8" s="1194" t="s">
        <v>1362</v>
      </c>
      <c r="B8" s="1903" t="s">
        <v>1578</v>
      </c>
      <c r="C8" s="1903"/>
      <c r="D8" s="1197"/>
      <c r="E8" s="1197"/>
      <c r="F8" s="1198">
        <f>SUM(F5:F7)</f>
        <v>0</v>
      </c>
    </row>
    <row r="9" spans="1:6" ht="17.100000000000001" customHeight="1"/>
    <row r="10" spans="1:6" s="1226" customFormat="1">
      <c r="A10" s="1120"/>
      <c r="B10" s="1129"/>
      <c r="C10" s="1173"/>
      <c r="D10" s="1117"/>
      <c r="E10" s="1117"/>
      <c r="F10" s="1117"/>
    </row>
    <row r="11" spans="1:6" ht="17.100000000000001" customHeight="1">
      <c r="B11" s="1129"/>
    </row>
    <row r="12" spans="1:6" ht="17.100000000000001" customHeight="1"/>
    <row r="13" spans="1:6" s="1226" customFormat="1">
      <c r="A13" s="1120"/>
      <c r="B13" s="1123"/>
      <c r="C13" s="1173"/>
      <c r="D13" s="1117"/>
      <c r="E13" s="1117"/>
      <c r="F13" s="1117"/>
    </row>
    <row r="14" spans="1:6" ht="17.100000000000001" customHeight="1"/>
    <row r="15" spans="1:6" s="1226" customFormat="1">
      <c r="A15" s="1120"/>
      <c r="B15" s="1123"/>
      <c r="C15" s="1173"/>
      <c r="D15" s="1117"/>
      <c r="E15" s="1117"/>
      <c r="F15" s="1117"/>
    </row>
    <row r="16" spans="1:6" ht="17.100000000000001" customHeight="1"/>
    <row r="17" spans="1:6" s="1226" customFormat="1">
      <c r="A17" s="1120"/>
      <c r="B17" s="1123"/>
      <c r="C17" s="1173"/>
      <c r="D17" s="1117"/>
      <c r="E17" s="1117"/>
      <c r="F17" s="1117"/>
    </row>
    <row r="18" spans="1:6" ht="17.100000000000001" customHeight="1"/>
    <row r="19" spans="1:6" s="1226" customFormat="1" ht="99.2" customHeight="1">
      <c r="A19" s="1120"/>
      <c r="B19" s="1123"/>
      <c r="C19" s="1173"/>
      <c r="D19" s="1117"/>
      <c r="E19" s="1117"/>
      <c r="F19" s="1117"/>
    </row>
    <row r="20" spans="1:6" s="1226" customFormat="1">
      <c r="A20" s="1120"/>
      <c r="B20" s="1123"/>
      <c r="C20" s="1173"/>
      <c r="D20" s="1117"/>
      <c r="E20" s="1117"/>
      <c r="F20" s="1117"/>
    </row>
    <row r="21" spans="1:6" s="1226" customFormat="1">
      <c r="A21" s="1120"/>
      <c r="B21" s="1123"/>
      <c r="C21" s="1173"/>
      <c r="D21" s="1117"/>
      <c r="E21" s="1117"/>
      <c r="F21" s="1117"/>
    </row>
    <row r="22" spans="1:6" ht="17.100000000000001" customHeight="1"/>
    <row r="23" spans="1:6" s="1226" customFormat="1" ht="283.35000000000002" customHeight="1">
      <c r="A23" s="1120"/>
      <c r="B23" s="1123"/>
      <c r="C23" s="1173"/>
      <c r="D23" s="1117"/>
      <c r="E23" s="1117"/>
      <c r="F23" s="1117"/>
    </row>
    <row r="24" spans="1:6" s="1226" customFormat="1">
      <c r="A24" s="1120"/>
      <c r="B24" s="1123"/>
      <c r="C24" s="1173"/>
      <c r="D24" s="1117"/>
      <c r="E24" s="1117"/>
      <c r="F24" s="1117"/>
    </row>
    <row r="25" spans="1:6" ht="17.100000000000001" customHeight="1"/>
    <row r="26" spans="1:6" s="1199" customFormat="1" ht="19.7" customHeight="1">
      <c r="A26" s="1120"/>
      <c r="B26" s="1123"/>
      <c r="C26" s="1173"/>
      <c r="D26" s="1117"/>
      <c r="E26" s="1117"/>
      <c r="F26" s="1117"/>
    </row>
    <row r="27" spans="1:6" ht="17.100000000000001" customHeight="1"/>
  </sheetData>
  <sheetProtection algorithmName="SHA-512" hashValue="zFfR1gisz9YpLzk8rhk6/sWqIA0+DzqlCKzqGnOXdHdjTtfZQkau4e2fHlXw2fRzNxY8y1dlW64XG71AbVWJ2Q==" saltValue="l65ka7TC18WUQRNSXI91RA==" spinCount="100000" sheet="1" objects="1" scenarios="1"/>
  <mergeCells count="2">
    <mergeCell ref="A5:A7"/>
    <mergeCell ref="B8:C8"/>
  </mergeCells>
  <pageMargins left="0.9055118110236221" right="0.51181102362204722" top="0.9055118110236221" bottom="0.94488188976377963" header="0.39370078740157483" footer="0.39370078740157483"/>
  <pageSetup paperSize="9" firstPageNumber="39"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51"/>
  <sheetViews>
    <sheetView showZeros="0" view="pageLayout" zoomScale="55" zoomScaleNormal="100" zoomScalePageLayoutView="55" workbookViewId="0">
      <selection activeCell="H51" sqref="H51"/>
    </sheetView>
  </sheetViews>
  <sheetFormatPr defaultColWidth="9.140625" defaultRowHeight="16.5"/>
  <cols>
    <col min="1" max="1" width="4.85546875" style="1120" customWidth="1"/>
    <col min="2" max="2" width="4.85546875" style="1123" customWidth="1"/>
    <col min="3" max="3" width="4" style="1105" customWidth="1"/>
    <col min="4" max="4" width="25" style="1116" customWidth="1"/>
    <col min="5" max="5" width="10" style="1117" customWidth="1"/>
    <col min="6" max="6" width="15" style="1117" customWidth="1"/>
    <col min="7" max="7" width="10" style="1122" customWidth="1"/>
    <col min="8" max="16384" width="9.140625" style="1122"/>
  </cols>
  <sheetData>
    <row r="1" spans="1:8" s="1113" customFormat="1" ht="18">
      <c r="A1" s="1897" t="s">
        <v>1579</v>
      </c>
      <c r="B1" s="1897"/>
      <c r="C1" s="1897"/>
      <c r="D1" s="1897"/>
      <c r="E1" s="1897"/>
      <c r="F1" s="1897"/>
      <c r="G1" s="1897"/>
      <c r="H1" s="1897"/>
    </row>
    <row r="2" spans="1:8" s="1113" customFormat="1" ht="18">
      <c r="A2" s="1237"/>
      <c r="B2" s="1237"/>
      <c r="C2" s="1237"/>
      <c r="D2" s="1237"/>
      <c r="E2" s="1111"/>
      <c r="F2" s="1111"/>
    </row>
    <row r="4" spans="1:8">
      <c r="C4" s="1124" t="s">
        <v>1066</v>
      </c>
      <c r="D4" s="1125" t="s">
        <v>1058</v>
      </c>
    </row>
    <row r="5" spans="1:8" ht="8.4499999999999993" customHeight="1">
      <c r="C5" s="1124"/>
      <c r="D5" s="1125"/>
    </row>
    <row r="6" spans="1:8">
      <c r="C6" s="1105" t="s">
        <v>1067</v>
      </c>
      <c r="D6" s="1116" t="s">
        <v>1064</v>
      </c>
      <c r="F6" s="1117">
        <f>GO_AI_pripremni!F11</f>
        <v>98000</v>
      </c>
      <c r="G6" s="1122" t="s">
        <v>192</v>
      </c>
    </row>
    <row r="7" spans="1:8" ht="8.4499999999999993" customHeight="1"/>
    <row r="8" spans="1:8">
      <c r="C8" s="1105" t="s">
        <v>1069</v>
      </c>
      <c r="D8" s="1116" t="s">
        <v>1068</v>
      </c>
      <c r="F8" s="1117">
        <f>GO_AII_zemljani!F19</f>
        <v>0</v>
      </c>
      <c r="G8" s="1122" t="s">
        <v>192</v>
      </c>
    </row>
    <row r="9" spans="1:8" ht="8.4499999999999993" customHeight="1"/>
    <row r="10" spans="1:8">
      <c r="C10" s="1105" t="s">
        <v>1071</v>
      </c>
      <c r="D10" s="1116" t="s">
        <v>1070</v>
      </c>
      <c r="F10" s="1117">
        <f>'GO_AIII_bet. i arm. betonski'!F70</f>
        <v>0</v>
      </c>
      <c r="G10" s="1122" t="s">
        <v>192</v>
      </c>
    </row>
    <row r="11" spans="1:8" ht="8.4499999999999993" customHeight="1"/>
    <row r="12" spans="1:8">
      <c r="C12" s="1105" t="s">
        <v>1073</v>
      </c>
      <c r="D12" s="1116" t="s">
        <v>1072</v>
      </c>
      <c r="F12" s="1117">
        <f>GO_AIV_zidarski!F11</f>
        <v>0</v>
      </c>
      <c r="G12" s="1122" t="s">
        <v>192</v>
      </c>
    </row>
    <row r="13" spans="1:8" ht="8.4499999999999993" customHeight="1"/>
    <row r="14" spans="1:8">
      <c r="C14" s="1105" t="s">
        <v>1075</v>
      </c>
      <c r="D14" s="1116" t="s">
        <v>1074</v>
      </c>
      <c r="F14" s="1117">
        <f>GO_AV_izolaterski!F27</f>
        <v>0</v>
      </c>
      <c r="G14" s="1122" t="s">
        <v>192</v>
      </c>
    </row>
    <row r="15" spans="1:8" ht="8.4499999999999993" customHeight="1"/>
    <row r="16" spans="1:8">
      <c r="C16" s="1105" t="s">
        <v>1077</v>
      </c>
      <c r="D16" s="1116" t="s">
        <v>1076</v>
      </c>
      <c r="F16" s="1117">
        <f>GO_AVI_metalne!F34</f>
        <v>0</v>
      </c>
      <c r="G16" s="1122" t="s">
        <v>192</v>
      </c>
    </row>
    <row r="17" spans="1:7" ht="8.4499999999999993" customHeight="1"/>
    <row r="18" spans="1:7">
      <c r="C18" s="1105" t="s">
        <v>1355</v>
      </c>
      <c r="D18" s="1116" t="s">
        <v>1078</v>
      </c>
      <c r="F18" s="1117">
        <f>GO_AVII_razno!F9</f>
        <v>0</v>
      </c>
      <c r="G18" s="1122" t="s">
        <v>192</v>
      </c>
    </row>
    <row r="19" spans="1:7" ht="8.4499999999999993" customHeight="1"/>
    <row r="21" spans="1:7" s="1117" customFormat="1">
      <c r="A21" s="1120"/>
      <c r="B21" s="1123"/>
      <c r="C21" s="1125" t="s">
        <v>1079</v>
      </c>
      <c r="D21" s="1126" t="s">
        <v>1080</v>
      </c>
    </row>
    <row r="22" spans="1:7" s="1117" customFormat="1" ht="8.4499999999999993" customHeight="1">
      <c r="A22" s="1120"/>
      <c r="B22" s="1123"/>
      <c r="C22" s="1125"/>
      <c r="D22" s="1126"/>
    </row>
    <row r="23" spans="1:7" s="1117" customFormat="1">
      <c r="A23" s="1120"/>
      <c r="B23" s="1123"/>
      <c r="C23" s="1105" t="s">
        <v>1081</v>
      </c>
      <c r="D23" s="1116" t="s">
        <v>1356</v>
      </c>
      <c r="F23" s="1117">
        <f>'GO_BI_montazni paneli'!F21</f>
        <v>0</v>
      </c>
      <c r="G23" s="1122" t="s">
        <v>192</v>
      </c>
    </row>
    <row r="24" spans="1:7" s="1117" customFormat="1" ht="8.4499999999999993" customHeight="1">
      <c r="A24" s="1120"/>
      <c r="B24" s="1123"/>
      <c r="C24" s="1105"/>
      <c r="D24" s="1116"/>
    </row>
    <row r="25" spans="1:7" s="1117" customFormat="1">
      <c r="A25" s="1120"/>
      <c r="B25" s="1123"/>
      <c r="C25" s="1105" t="s">
        <v>1083</v>
      </c>
      <c r="D25" s="1116" t="s">
        <v>1092</v>
      </c>
      <c r="F25" s="1117">
        <f>GO_BII_limarski!F25</f>
        <v>0</v>
      </c>
      <c r="G25" s="1122" t="s">
        <v>192</v>
      </c>
    </row>
    <row r="26" spans="1:7" s="1117" customFormat="1" ht="8.4499999999999993" customHeight="1">
      <c r="A26" s="1120"/>
      <c r="B26" s="1123"/>
      <c r="C26" s="1105"/>
      <c r="D26" s="1116"/>
    </row>
    <row r="27" spans="1:7" s="1117" customFormat="1">
      <c r="A27" s="1120"/>
      <c r="B27" s="1123"/>
      <c r="C27" s="1105" t="s">
        <v>1085</v>
      </c>
      <c r="D27" s="1116" t="s">
        <v>1082</v>
      </c>
      <c r="F27" s="1117">
        <f>GO_BIII_fasaderski!F9</f>
        <v>0</v>
      </c>
      <c r="G27" s="1122" t="s">
        <v>192</v>
      </c>
    </row>
    <row r="28" spans="1:7" s="1117" customFormat="1" ht="8.4499999999999993" customHeight="1">
      <c r="A28" s="1120"/>
      <c r="B28" s="1123"/>
      <c r="C28" s="1105"/>
      <c r="D28" s="1116"/>
    </row>
    <row r="29" spans="1:7" s="1117" customFormat="1">
      <c r="A29" s="1120"/>
      <c r="B29" s="1123"/>
      <c r="C29" s="1105" t="s">
        <v>1087</v>
      </c>
      <c r="D29" s="1116" t="s">
        <v>1090</v>
      </c>
      <c r="F29" s="1117">
        <f>GO_BIV_bravarski!F13</f>
        <v>0</v>
      </c>
      <c r="G29" s="1122" t="s">
        <v>192</v>
      </c>
    </row>
    <row r="30" spans="1:7" s="1117" customFormat="1" ht="8.4499999999999993" customHeight="1">
      <c r="A30" s="1120"/>
      <c r="B30" s="1123"/>
      <c r="C30" s="1105"/>
      <c r="D30" s="1116"/>
    </row>
    <row r="31" spans="1:7" s="1117" customFormat="1">
      <c r="A31" s="1120"/>
      <c r="B31" s="1123"/>
      <c r="C31" s="1105" t="s">
        <v>1089</v>
      </c>
      <c r="D31" s="1116" t="s">
        <v>1084</v>
      </c>
      <c r="F31" s="1117">
        <f>'GO_BV_aluminijska stolarija'!F19</f>
        <v>0</v>
      </c>
      <c r="G31" s="1122" t="s">
        <v>192</v>
      </c>
    </row>
    <row r="32" spans="1:7" s="1117" customFormat="1" ht="8.4499999999999993" customHeight="1">
      <c r="A32" s="1120"/>
      <c r="B32" s="1123"/>
      <c r="C32" s="1105"/>
      <c r="D32" s="1116"/>
    </row>
    <row r="33" spans="1:7" s="1117" customFormat="1">
      <c r="A33" s="1120"/>
      <c r="B33" s="1123"/>
      <c r="C33" s="1105" t="s">
        <v>1091</v>
      </c>
      <c r="D33" s="1116" t="s">
        <v>1357</v>
      </c>
      <c r="F33" s="1117">
        <f>'GO_BVI_pp stolarija'!F14</f>
        <v>0</v>
      </c>
      <c r="G33" s="1122" t="s">
        <v>192</v>
      </c>
    </row>
    <row r="34" spans="1:7" s="1117" customFormat="1" ht="8.4499999999999993" customHeight="1">
      <c r="A34" s="1120"/>
      <c r="B34" s="1123"/>
      <c r="C34" s="1105"/>
      <c r="D34" s="1116"/>
    </row>
    <row r="35" spans="1:7" s="1117" customFormat="1">
      <c r="A35" s="1120"/>
      <c r="B35" s="1123"/>
      <c r="C35" s="1105" t="s">
        <v>1093</v>
      </c>
      <c r="D35" s="1116" t="s">
        <v>1358</v>
      </c>
      <c r="F35" s="1117">
        <f>'GO_BVII_sekcijska vrata'!F9</f>
        <v>0</v>
      </c>
      <c r="G35" s="1122" t="s">
        <v>192</v>
      </c>
    </row>
    <row r="36" spans="1:7" s="1117" customFormat="1" ht="8.4499999999999993" customHeight="1">
      <c r="A36" s="1120"/>
      <c r="B36" s="1123"/>
      <c r="C36" s="1105"/>
      <c r="D36" s="1116"/>
    </row>
    <row r="37" spans="1:7" s="1117" customFormat="1">
      <c r="A37" s="1120"/>
      <c r="B37" s="1123"/>
      <c r="C37" s="1105" t="s">
        <v>1238</v>
      </c>
      <c r="D37" s="1116" t="s">
        <v>1086</v>
      </c>
      <c r="F37" s="1117">
        <f>GO_BVIII_stolarski!F11</f>
        <v>0</v>
      </c>
      <c r="G37" s="1122" t="s">
        <v>192</v>
      </c>
    </row>
    <row r="38" spans="1:7" s="1117" customFormat="1" ht="8.4499999999999993" customHeight="1">
      <c r="A38" s="1120"/>
      <c r="B38" s="1123"/>
      <c r="C38" s="1105"/>
      <c r="D38" s="1116"/>
    </row>
    <row r="39" spans="1:7" s="1117" customFormat="1">
      <c r="A39" s="1120"/>
      <c r="B39" s="1123"/>
      <c r="C39" s="1105" t="s">
        <v>1359</v>
      </c>
      <c r="D39" s="1116" t="s">
        <v>1088</v>
      </c>
      <c r="F39" s="1117">
        <f>GO_BIX_gipskartonski!F22</f>
        <v>0</v>
      </c>
      <c r="G39" s="1122" t="s">
        <v>192</v>
      </c>
    </row>
    <row r="40" spans="1:7" s="1117" customFormat="1" ht="8.4499999999999993" customHeight="1">
      <c r="A40" s="1120"/>
      <c r="B40" s="1123"/>
      <c r="C40" s="1105"/>
      <c r="D40" s="1116"/>
    </row>
    <row r="41" spans="1:7" s="1117" customFormat="1">
      <c r="A41" s="1120"/>
      <c r="B41" s="1123"/>
      <c r="C41" s="1105" t="s">
        <v>1360</v>
      </c>
      <c r="D41" s="1116" t="s">
        <v>1094</v>
      </c>
      <c r="F41" s="1117">
        <f>GO_BX_keramicarski!F13</f>
        <v>0</v>
      </c>
      <c r="G41" s="1122" t="s">
        <v>192</v>
      </c>
    </row>
    <row r="42" spans="1:7" s="1117" customFormat="1" ht="8.4499999999999993" customHeight="1">
      <c r="A42" s="1120"/>
      <c r="B42" s="1123"/>
      <c r="C42" s="1105"/>
      <c r="D42" s="1116"/>
    </row>
    <row r="43" spans="1:7" s="1117" customFormat="1">
      <c r="A43" s="1120"/>
      <c r="B43" s="1123"/>
      <c r="C43" s="1105" t="s">
        <v>1361</v>
      </c>
      <c r="D43" s="1116" t="s">
        <v>1580</v>
      </c>
      <c r="F43" s="1117">
        <f>'GO_BXI_soboslikarsko-licilacki'!F14</f>
        <v>0</v>
      </c>
      <c r="G43" s="1122" t="s">
        <v>192</v>
      </c>
    </row>
    <row r="44" spans="1:7" s="1117" customFormat="1" ht="8.4499999999999993" customHeight="1">
      <c r="A44" s="1120"/>
      <c r="B44" s="1123"/>
      <c r="C44" s="1105"/>
      <c r="D44" s="1116"/>
    </row>
    <row r="45" spans="1:7" s="1117" customFormat="1">
      <c r="A45" s="1120"/>
      <c r="B45" s="1123"/>
      <c r="C45" s="1105" t="s">
        <v>1362</v>
      </c>
      <c r="D45" s="1116" t="s">
        <v>1363</v>
      </c>
      <c r="F45" s="1117">
        <f>'GO_BXII_wc pregrade'!F8</f>
        <v>0</v>
      </c>
      <c r="G45" s="1122" t="s">
        <v>192</v>
      </c>
    </row>
    <row r="47" spans="1:7" s="1124" customFormat="1">
      <c r="A47" s="1238"/>
      <c r="B47" s="1239"/>
      <c r="C47" s="1904" t="s">
        <v>1296</v>
      </c>
      <c r="D47" s="1904"/>
      <c r="E47" s="1904"/>
      <c r="F47" s="1240">
        <f>SUM(F6:F45)</f>
        <v>98000</v>
      </c>
      <c r="G47" s="1124" t="s">
        <v>192</v>
      </c>
    </row>
    <row r="48" spans="1:7" ht="8.4499999999999993" customHeight="1"/>
    <row r="49" spans="1:7">
      <c r="C49" s="1905" t="s">
        <v>1581</v>
      </c>
      <c r="D49" s="1905"/>
      <c r="E49" s="1905"/>
      <c r="F49" s="1117">
        <f>0.25*F47</f>
        <v>24500</v>
      </c>
      <c r="G49" s="1122" t="s">
        <v>192</v>
      </c>
    </row>
    <row r="51" spans="1:7" s="1124" customFormat="1">
      <c r="A51" s="1238"/>
      <c r="B51" s="1241"/>
      <c r="C51" s="1906" t="s">
        <v>1582</v>
      </c>
      <c r="D51" s="1906"/>
      <c r="E51" s="1906"/>
      <c r="F51" s="1242">
        <f>SUM(F47,F49)</f>
        <v>122500</v>
      </c>
      <c r="G51" s="1243" t="s">
        <v>192</v>
      </c>
    </row>
  </sheetData>
  <sheetProtection algorithmName="SHA-512" hashValue="+mFsAE5W0sqsgDWu6zKlAP9o3H6Tv+arRInXQQ4zG/8OS61kS3GBNSlZpGAsRMG0aSEct2PC5X2lphEAHy2Vpg==" saltValue="jcccX84kItw3R6b8Dbaa1A==" spinCount="100000" sheet="1" objects="1" scenarios="1"/>
  <mergeCells count="4">
    <mergeCell ref="A1:H1"/>
    <mergeCell ref="C47:E47"/>
    <mergeCell ref="C49:E49"/>
    <mergeCell ref="C51:E51"/>
  </mergeCells>
  <pageMargins left="0.9055118110236221" right="0.51181102362204722" top="0.9055118110236221" bottom="0.94488188976377963" header="0.39370078740157483" footer="0.39370078740157483"/>
  <pageSetup paperSize="9" firstPageNumber="40" orientation="portrait" useFirstPageNumber="1" r:id="rId1"/>
  <headerFooter>
    <oddHeader>&amp;L&amp;"Arial Narrow,Regular"&amp;8RIBARSKA LUKA GAŽENICA - 3. FAZA&amp;C&amp;"Arial Narrow,Regular"&amp;8Troškovnik građevinskih i obrtničkih radova&amp;R&amp;"Arial Narrow,Regular"&amp;8T.D.: 0117-3 / Z.O.P.: GD 46/17</oddHeader>
    <oddFooter>&amp;L&amp;"Arial Narrow,Regular"&amp;8ARHITEKTONSKI STUDIO RENE d.o.o.&amp;C&amp;"Arial Narrow,Regular"&amp;8Zadar, ožujak 2019.&amp;R&amp;"Arial Narrow,Regular"&amp;8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E48"/>
  <sheetViews>
    <sheetView view="pageLayout" topLeftCell="A13" zoomScale="90" zoomScaleNormal="100" zoomScalePageLayoutView="90" workbookViewId="0">
      <selection activeCell="D29" sqref="D29"/>
    </sheetView>
  </sheetViews>
  <sheetFormatPr defaultColWidth="9.140625" defaultRowHeight="16.5"/>
  <cols>
    <col min="1" max="1" width="22.7109375" style="1104" customWidth="1"/>
    <col min="2" max="2" width="40.140625" style="1105" customWidth="1"/>
    <col min="3" max="16384" width="9.140625" style="1095"/>
  </cols>
  <sheetData>
    <row r="1" spans="1:5" ht="18" customHeight="1">
      <c r="A1" s="1091" t="s">
        <v>1365</v>
      </c>
      <c r="B1" s="1092" t="s">
        <v>233</v>
      </c>
      <c r="C1" s="1093"/>
      <c r="D1" s="1093"/>
      <c r="E1" s="1094"/>
    </row>
    <row r="2" spans="1:5" ht="18" customHeight="1">
      <c r="A2" s="1091"/>
      <c r="B2" s="1092" t="s">
        <v>1366</v>
      </c>
      <c r="C2" s="1093"/>
      <c r="D2" s="1093"/>
      <c r="E2" s="1094"/>
    </row>
    <row r="3" spans="1:5" ht="33.950000000000003" customHeight="1">
      <c r="A3" s="1096" t="s">
        <v>1367</v>
      </c>
      <c r="B3" s="1894" t="s">
        <v>1368</v>
      </c>
      <c r="C3" s="1894"/>
      <c r="D3" s="1894"/>
      <c r="E3" s="1094"/>
    </row>
    <row r="4" spans="1:5" ht="18" customHeight="1">
      <c r="A4" s="1091" t="s">
        <v>1369</v>
      </c>
      <c r="B4" s="1097" t="s">
        <v>1370</v>
      </c>
      <c r="C4" s="1093"/>
      <c r="D4" s="1093"/>
      <c r="E4" s="1094"/>
    </row>
    <row r="5" spans="1:5" ht="18" customHeight="1">
      <c r="A5" s="1091"/>
      <c r="B5" s="1098" t="s">
        <v>1371</v>
      </c>
      <c r="C5" s="1093"/>
      <c r="D5" s="1093"/>
      <c r="E5" s="1094"/>
    </row>
    <row r="6" spans="1:5" ht="18" customHeight="1">
      <c r="A6" s="1091" t="s">
        <v>1372</v>
      </c>
      <c r="B6" s="1099" t="s">
        <v>1373</v>
      </c>
      <c r="C6" s="1093"/>
      <c r="D6" s="1093"/>
      <c r="E6" s="1094"/>
    </row>
    <row r="7" spans="1:5" ht="18" customHeight="1">
      <c r="A7" s="1091"/>
      <c r="B7" s="1099" t="s">
        <v>1353</v>
      </c>
      <c r="C7" s="1093"/>
      <c r="D7" s="1093"/>
      <c r="E7" s="1094"/>
    </row>
    <row r="8" spans="1:5" ht="18" customHeight="1">
      <c r="A8" s="1091" t="s">
        <v>1378</v>
      </c>
      <c r="B8" s="1100" t="s">
        <v>1583</v>
      </c>
      <c r="C8" s="1093"/>
      <c r="D8" s="1093"/>
      <c r="E8" s="1094"/>
    </row>
    <row r="9" spans="1:5" ht="18" customHeight="1">
      <c r="A9" s="1091"/>
      <c r="B9" s="1100" t="s">
        <v>1584</v>
      </c>
      <c r="C9" s="1093"/>
      <c r="D9" s="1093"/>
      <c r="E9" s="1094"/>
    </row>
    <row r="10" spans="1:5" ht="18" customHeight="1">
      <c r="A10" s="1091" t="s">
        <v>1384</v>
      </c>
      <c r="B10" s="1100" t="s">
        <v>1585</v>
      </c>
      <c r="C10" s="1093"/>
      <c r="D10" s="1093"/>
      <c r="E10" s="1094"/>
    </row>
    <row r="11" spans="1:5" ht="18" customHeight="1">
      <c r="A11" s="1091" t="s">
        <v>1387</v>
      </c>
      <c r="B11" s="1100" t="s">
        <v>1586</v>
      </c>
      <c r="C11" s="1093"/>
      <c r="D11" s="1093"/>
      <c r="E11" s="1094"/>
    </row>
    <row r="12" spans="1:5" ht="18" customHeight="1">
      <c r="A12" s="1101" t="s">
        <v>239</v>
      </c>
      <c r="B12" s="1102" t="s">
        <v>1354</v>
      </c>
      <c r="C12" s="1094"/>
      <c r="D12" s="1094"/>
      <c r="E12" s="1094"/>
    </row>
    <row r="13" spans="1:5" ht="18" customHeight="1">
      <c r="A13" s="1101"/>
      <c r="B13" s="1102"/>
      <c r="C13" s="1094"/>
      <c r="D13" s="1094"/>
      <c r="E13" s="1094"/>
    </row>
    <row r="14" spans="1:5" ht="18" customHeight="1">
      <c r="A14" s="1101"/>
      <c r="B14" s="1102"/>
      <c r="C14" s="1094"/>
      <c r="D14" s="1094"/>
      <c r="E14" s="1094"/>
    </row>
    <row r="15" spans="1:5" ht="18" customHeight="1">
      <c r="A15" s="1101"/>
      <c r="B15" s="1102"/>
      <c r="C15" s="1094"/>
      <c r="D15" s="1094"/>
      <c r="E15" s="1094"/>
    </row>
    <row r="16" spans="1:5" ht="18" customHeight="1">
      <c r="A16" s="1101"/>
      <c r="B16" s="1102"/>
      <c r="C16" s="1094"/>
      <c r="D16" s="1094"/>
      <c r="E16" s="1094"/>
    </row>
    <row r="17" spans="1:5" ht="18" customHeight="1">
      <c r="A17" s="1101"/>
      <c r="B17" s="1102"/>
      <c r="C17" s="1094"/>
      <c r="D17" s="1094"/>
      <c r="E17" s="1094"/>
    </row>
    <row r="18" spans="1:5" ht="18" customHeight="1">
      <c r="A18" s="1101"/>
      <c r="B18" s="1102"/>
      <c r="C18" s="1094"/>
      <c r="D18" s="1094"/>
      <c r="E18" s="1094"/>
    </row>
    <row r="19" spans="1:5" ht="18" customHeight="1">
      <c r="A19" s="1101"/>
      <c r="B19" s="1102"/>
      <c r="C19" s="1094"/>
      <c r="D19" s="1094"/>
      <c r="E19" s="1094"/>
    </row>
    <row r="20" spans="1:5" ht="18" customHeight="1">
      <c r="A20" s="1101"/>
      <c r="B20" s="1102"/>
      <c r="C20" s="1094"/>
      <c r="D20" s="1094"/>
      <c r="E20" s="1094"/>
    </row>
    <row r="21" spans="1:5" ht="42.6" customHeight="1">
      <c r="A21" s="1895" t="s">
        <v>1389</v>
      </c>
      <c r="B21" s="1895"/>
      <c r="C21" s="1895"/>
      <c r="D21" s="1895"/>
      <c r="E21" s="1103"/>
    </row>
    <row r="22" spans="1:5" ht="18" customHeight="1">
      <c r="A22" s="1101"/>
      <c r="B22" s="1102"/>
      <c r="C22" s="1094"/>
      <c r="D22" s="1094"/>
      <c r="E22" s="1094"/>
    </row>
    <row r="23" spans="1:5" ht="28.35" customHeight="1">
      <c r="A23" s="1896" t="s">
        <v>1587</v>
      </c>
      <c r="B23" s="1896"/>
      <c r="C23" s="1896"/>
      <c r="D23" s="1896"/>
      <c r="E23" s="1094"/>
    </row>
    <row r="24" spans="1:5" ht="18" customHeight="1">
      <c r="A24" s="1101"/>
      <c r="B24" s="1102"/>
      <c r="C24" s="1094"/>
      <c r="D24" s="1094"/>
      <c r="E24" s="1094"/>
    </row>
    <row r="25" spans="1:5" ht="18" customHeight="1">
      <c r="A25" s="1101"/>
      <c r="B25" s="1102"/>
      <c r="C25" s="1094"/>
      <c r="D25" s="1094"/>
      <c r="E25" s="1094"/>
    </row>
    <row r="26" spans="1:5" ht="18" customHeight="1">
      <c r="A26" s="1101"/>
      <c r="B26" s="1102"/>
      <c r="C26" s="1094"/>
      <c r="D26" s="1094"/>
      <c r="E26" s="1094"/>
    </row>
    <row r="27" spans="1:5" ht="18" customHeight="1">
      <c r="A27" s="1101"/>
      <c r="B27" s="1102"/>
      <c r="C27" s="1094"/>
      <c r="D27" s="1094"/>
      <c r="E27" s="1094"/>
    </row>
    <row r="28" spans="1:5" ht="18" customHeight="1">
      <c r="A28" s="1101"/>
      <c r="B28" s="1102"/>
      <c r="C28" s="1094"/>
      <c r="D28" s="1094"/>
      <c r="E28" s="1094"/>
    </row>
    <row r="29" spans="1:5" ht="18" customHeight="1">
      <c r="A29" s="1101"/>
      <c r="B29" s="1102"/>
      <c r="C29" s="1094"/>
      <c r="D29" s="1094"/>
      <c r="E29" s="1094"/>
    </row>
    <row r="30" spans="1:5" ht="18" customHeight="1">
      <c r="A30" s="1101"/>
      <c r="B30" s="1102"/>
      <c r="C30" s="1094"/>
      <c r="D30" s="1094"/>
      <c r="E30" s="1094"/>
    </row>
    <row r="31" spans="1:5" ht="18" customHeight="1">
      <c r="A31" s="1101"/>
      <c r="B31" s="1102"/>
      <c r="C31" s="1094"/>
      <c r="D31" s="1094"/>
      <c r="E31" s="1094"/>
    </row>
    <row r="32" spans="1:5" ht="18" customHeight="1">
      <c r="A32" s="1101"/>
      <c r="B32" s="1102"/>
      <c r="C32" s="1094"/>
      <c r="D32" s="1094"/>
      <c r="E32" s="1094"/>
    </row>
    <row r="33" spans="1:5" ht="18" customHeight="1">
      <c r="A33" s="1101"/>
      <c r="B33" s="1102"/>
      <c r="C33" s="1094"/>
      <c r="D33" s="1094"/>
      <c r="E33" s="1094"/>
    </row>
    <row r="34" spans="1:5" ht="18" customHeight="1">
      <c r="A34" s="1101"/>
      <c r="B34" s="1102"/>
      <c r="C34" s="1094"/>
      <c r="D34" s="1094"/>
      <c r="E34" s="1094"/>
    </row>
    <row r="35" spans="1:5" ht="18" customHeight="1">
      <c r="A35" s="1101"/>
      <c r="B35" s="1102"/>
      <c r="C35" s="1094"/>
      <c r="D35" s="1094"/>
      <c r="E35" s="1094"/>
    </row>
    <row r="36" spans="1:5" ht="18" customHeight="1">
      <c r="A36" s="1101"/>
      <c r="B36" s="1102"/>
      <c r="C36" s="1094"/>
      <c r="D36" s="1094"/>
      <c r="E36" s="1094"/>
    </row>
    <row r="37" spans="1:5" ht="18" customHeight="1">
      <c r="A37" s="1101"/>
      <c r="B37" s="1102"/>
      <c r="C37" s="1094"/>
      <c r="D37" s="1094"/>
      <c r="E37" s="1094"/>
    </row>
    <row r="38" spans="1:5" ht="18" customHeight="1">
      <c r="A38" s="1101"/>
      <c r="B38" s="1102"/>
      <c r="C38" s="1094"/>
      <c r="D38" s="1094"/>
      <c r="E38" s="1094"/>
    </row>
    <row r="39" spans="1:5" ht="18" customHeight="1">
      <c r="A39" s="1101"/>
      <c r="B39" s="1102"/>
      <c r="C39" s="1094"/>
      <c r="D39" s="1094"/>
      <c r="E39" s="1094"/>
    </row>
    <row r="40" spans="1:5" ht="18" customHeight="1">
      <c r="A40" s="1101"/>
      <c r="B40" s="1102"/>
      <c r="C40" s="1094"/>
      <c r="D40" s="1094"/>
      <c r="E40" s="1094"/>
    </row>
    <row r="41" spans="1:5" ht="18" customHeight="1">
      <c r="A41" s="1101"/>
      <c r="B41" s="1102"/>
      <c r="C41" s="1094"/>
      <c r="D41" s="1094"/>
      <c r="E41" s="1094"/>
    </row>
    <row r="42" spans="1:5" ht="18" customHeight="1">
      <c r="A42" s="1101"/>
      <c r="B42" s="1102"/>
      <c r="C42" s="1094"/>
      <c r="D42" s="1094"/>
      <c r="E42" s="1094"/>
    </row>
    <row r="43" spans="1:5" ht="18" customHeight="1">
      <c r="A43" s="1101"/>
      <c r="B43" s="1102"/>
      <c r="C43" s="1094"/>
      <c r="D43" s="1094"/>
      <c r="E43" s="1094"/>
    </row>
    <row r="44" spans="1:5" ht="18" customHeight="1"/>
    <row r="45" spans="1:5" ht="18" customHeight="1"/>
    <row r="46" spans="1:5" ht="18" customHeight="1"/>
    <row r="47" spans="1:5" ht="18" customHeight="1"/>
    <row r="48" spans="1:5" ht="18" customHeight="1"/>
  </sheetData>
  <mergeCells count="3">
    <mergeCell ref="B3:D3"/>
    <mergeCell ref="A21:D21"/>
    <mergeCell ref="A23:D23"/>
  </mergeCells>
  <pageMargins left="0.9055118110236221" right="0.9055118110236221" top="0.98425196850393704" bottom="0.94488188976377963" header="0" footer="0.39370078740157483"/>
  <pageSetup paperSize="9" orientation="portrait" horizontalDpi="4294967293" verticalDpi="4294967293" r:id="rId1"/>
  <headerFooter differentFirst="1">
    <firstFooter>&amp;C&amp;"Arial Narrow,Regular"&amp;8Zadar, ožujak 2019.</firstFoot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177"/>
  <sheetViews>
    <sheetView view="pageLayout" topLeftCell="A25" zoomScaleNormal="100" zoomScaleSheetLayoutView="70" workbookViewId="0">
      <selection activeCell="A37" sqref="A37"/>
    </sheetView>
  </sheetViews>
  <sheetFormatPr defaultRowHeight="12"/>
  <cols>
    <col min="1" max="1" width="84.7109375" style="106" customWidth="1"/>
    <col min="2" max="16384" width="9.140625" style="105"/>
  </cols>
  <sheetData>
    <row r="2" spans="1:1" ht="15">
      <c r="A2" s="107" t="s">
        <v>21</v>
      </c>
    </row>
    <row r="4" spans="1:1">
      <c r="A4" s="108" t="s">
        <v>22</v>
      </c>
    </row>
    <row r="5" spans="1:1">
      <c r="A5" s="108"/>
    </row>
    <row r="6" spans="1:1" ht="24.75" customHeight="1">
      <c r="A6" s="109" t="s">
        <v>295</v>
      </c>
    </row>
    <row r="7" spans="1:1" ht="24">
      <c r="A7" s="109" t="s">
        <v>23</v>
      </c>
    </row>
    <row r="8" spans="1:1">
      <c r="A8" s="109" t="s">
        <v>24</v>
      </c>
    </row>
    <row r="9" spans="1:1" ht="24">
      <c r="A9" s="109" t="s">
        <v>25</v>
      </c>
    </row>
    <row r="10" spans="1:1" ht="36">
      <c r="A10" s="109" t="s">
        <v>142</v>
      </c>
    </row>
    <row r="11" spans="1:1" ht="24">
      <c r="A11" s="109" t="s">
        <v>26</v>
      </c>
    </row>
    <row r="12" spans="1:1" ht="24">
      <c r="A12" s="110" t="s">
        <v>27</v>
      </c>
    </row>
    <row r="13" spans="1:1" ht="36">
      <c r="A13" s="109" t="s">
        <v>455</v>
      </c>
    </row>
    <row r="14" spans="1:1" ht="24">
      <c r="A14" s="109" t="s">
        <v>28</v>
      </c>
    </row>
    <row r="15" spans="1:1">
      <c r="A15" s="109" t="s">
        <v>29</v>
      </c>
    </row>
    <row r="16" spans="1:1">
      <c r="A16" s="109" t="s">
        <v>30</v>
      </c>
    </row>
    <row r="17" spans="1:1">
      <c r="A17" s="109" t="s">
        <v>31</v>
      </c>
    </row>
    <row r="18" spans="1:1">
      <c r="A18" s="109" t="s">
        <v>32</v>
      </c>
    </row>
    <row r="19" spans="1:1">
      <c r="A19" s="109" t="s">
        <v>33</v>
      </c>
    </row>
    <row r="20" spans="1:1">
      <c r="A20" s="109" t="s">
        <v>34</v>
      </c>
    </row>
    <row r="21" spans="1:1" ht="24">
      <c r="A21" s="109" t="s">
        <v>35</v>
      </c>
    </row>
    <row r="22" spans="1:1" ht="36">
      <c r="A22" s="109" t="s">
        <v>456</v>
      </c>
    </row>
    <row r="23" spans="1:1">
      <c r="A23" s="109"/>
    </row>
    <row r="24" spans="1:1">
      <c r="A24" s="111" t="s">
        <v>36</v>
      </c>
    </row>
    <row r="25" spans="1:1">
      <c r="A25" s="111"/>
    </row>
    <row r="26" spans="1:1" ht="24">
      <c r="A26" s="109" t="s">
        <v>37</v>
      </c>
    </row>
    <row r="27" spans="1:1">
      <c r="A27" s="109"/>
    </row>
    <row r="28" spans="1:1" ht="36">
      <c r="A28" s="109" t="s">
        <v>38</v>
      </c>
    </row>
    <row r="29" spans="1:1" ht="24">
      <c r="A29" s="109" t="s">
        <v>39</v>
      </c>
    </row>
    <row r="30" spans="1:1">
      <c r="A30" s="109"/>
    </row>
    <row r="31" spans="1:1">
      <c r="A31" s="109" t="s">
        <v>40</v>
      </c>
    </row>
    <row r="32" spans="1:1" ht="24">
      <c r="A32" s="109" t="s">
        <v>41</v>
      </c>
    </row>
    <row r="33" spans="1:1" ht="24">
      <c r="A33" s="109" t="s">
        <v>42</v>
      </c>
    </row>
    <row r="34" spans="1:1" ht="24">
      <c r="A34" s="109" t="s">
        <v>43</v>
      </c>
    </row>
    <row r="35" spans="1:1" ht="36">
      <c r="A35" s="109" t="s">
        <v>143</v>
      </c>
    </row>
    <row r="36" spans="1:1">
      <c r="A36" s="109"/>
    </row>
    <row r="37" spans="1:1">
      <c r="A37" s="109" t="s">
        <v>44</v>
      </c>
    </row>
    <row r="38" spans="1:1" ht="24">
      <c r="A38" s="109" t="s">
        <v>45</v>
      </c>
    </row>
    <row r="39" spans="1:1" ht="24">
      <c r="A39" s="109" t="s">
        <v>46</v>
      </c>
    </row>
    <row r="40" spans="1:1">
      <c r="A40" s="109"/>
    </row>
    <row r="41" spans="1:1">
      <c r="A41" s="109"/>
    </row>
    <row r="42" spans="1:1">
      <c r="A42" s="111" t="s">
        <v>47</v>
      </c>
    </row>
    <row r="43" spans="1:1">
      <c r="A43" s="111"/>
    </row>
    <row r="44" spans="1:1" ht="24">
      <c r="A44" s="109" t="s">
        <v>48</v>
      </c>
    </row>
    <row r="45" spans="1:1" ht="24">
      <c r="A45" s="109" t="s">
        <v>49</v>
      </c>
    </row>
    <row r="46" spans="1:1" ht="24">
      <c r="A46" s="109" t="s">
        <v>50</v>
      </c>
    </row>
    <row r="47" spans="1:1">
      <c r="A47" s="109" t="s">
        <v>51</v>
      </c>
    </row>
    <row r="48" spans="1:1" ht="24">
      <c r="A48" s="109" t="s">
        <v>52</v>
      </c>
    </row>
    <row r="49" spans="1:1">
      <c r="A49" s="109" t="s">
        <v>53</v>
      </c>
    </row>
    <row r="50" spans="1:1">
      <c r="A50" s="109" t="s">
        <v>457</v>
      </c>
    </row>
    <row r="51" spans="1:1" ht="84">
      <c r="A51" s="109" t="s">
        <v>458</v>
      </c>
    </row>
    <row r="52" spans="1:1" ht="36">
      <c r="A52" s="109" t="s">
        <v>54</v>
      </c>
    </row>
    <row r="53" spans="1:1" ht="24">
      <c r="A53" s="109" t="s">
        <v>55</v>
      </c>
    </row>
    <row r="54" spans="1:1" ht="36">
      <c r="A54" s="109" t="s">
        <v>56</v>
      </c>
    </row>
    <row r="55" spans="1:1" ht="24">
      <c r="A55" s="109" t="s">
        <v>57</v>
      </c>
    </row>
    <row r="56" spans="1:1" ht="24">
      <c r="A56" s="109" t="s">
        <v>58</v>
      </c>
    </row>
    <row r="57" spans="1:1" ht="24">
      <c r="A57" s="109" t="s">
        <v>59</v>
      </c>
    </row>
    <row r="58" spans="1:1" ht="24">
      <c r="A58" s="109" t="s">
        <v>60</v>
      </c>
    </row>
    <row r="59" spans="1:1">
      <c r="A59" s="109" t="s">
        <v>61</v>
      </c>
    </row>
    <row r="60" spans="1:1" ht="24">
      <c r="A60" s="109" t="s">
        <v>62</v>
      </c>
    </row>
    <row r="61" spans="1:1" ht="24">
      <c r="A61" s="109" t="s">
        <v>63</v>
      </c>
    </row>
    <row r="62" spans="1:1" ht="24">
      <c r="A62" s="109" t="s">
        <v>64</v>
      </c>
    </row>
    <row r="63" spans="1:1" ht="24">
      <c r="A63" s="109" t="s">
        <v>65</v>
      </c>
    </row>
    <row r="64" spans="1:1">
      <c r="A64" s="109"/>
    </row>
    <row r="65" spans="1:1">
      <c r="A65" s="111" t="s">
        <v>66</v>
      </c>
    </row>
    <row r="66" spans="1:1">
      <c r="A66" s="111"/>
    </row>
    <row r="67" spans="1:1" ht="24">
      <c r="A67" s="109" t="s">
        <v>67</v>
      </c>
    </row>
    <row r="68" spans="1:1">
      <c r="A68" s="109" t="s">
        <v>68</v>
      </c>
    </row>
    <row r="69" spans="1:1" ht="36">
      <c r="A69" s="109" t="s">
        <v>69</v>
      </c>
    </row>
    <row r="70" spans="1:1" ht="24">
      <c r="A70" s="109" t="s">
        <v>70</v>
      </c>
    </row>
    <row r="71" spans="1:1">
      <c r="A71" s="109" t="s">
        <v>71</v>
      </c>
    </row>
    <row r="72" spans="1:1" ht="13.5">
      <c r="A72" s="109" t="s">
        <v>413</v>
      </c>
    </row>
    <row r="73" spans="1:1">
      <c r="A73" s="109" t="s">
        <v>72</v>
      </c>
    </row>
    <row r="74" spans="1:1" ht="36">
      <c r="A74" s="109" t="s">
        <v>144</v>
      </c>
    </row>
    <row r="75" spans="1:1" ht="24">
      <c r="A75" s="109" t="s">
        <v>73</v>
      </c>
    </row>
    <row r="76" spans="1:1">
      <c r="A76" s="109" t="s">
        <v>74</v>
      </c>
    </row>
    <row r="77" spans="1:1" ht="24">
      <c r="A77" s="109" t="s">
        <v>75</v>
      </c>
    </row>
    <row r="78" spans="1:1" ht="24">
      <c r="A78" s="109" t="s">
        <v>76</v>
      </c>
    </row>
    <row r="79" spans="1:1" ht="24">
      <c r="A79" s="109" t="s">
        <v>77</v>
      </c>
    </row>
    <row r="80" spans="1:1">
      <c r="A80" s="109" t="s">
        <v>78</v>
      </c>
    </row>
    <row r="81" spans="1:1">
      <c r="A81" s="109" t="s">
        <v>79</v>
      </c>
    </row>
    <row r="82" spans="1:1" ht="24">
      <c r="A82" s="109" t="s">
        <v>80</v>
      </c>
    </row>
    <row r="83" spans="1:1" ht="24">
      <c r="A83" s="109" t="s">
        <v>81</v>
      </c>
    </row>
    <row r="84" spans="1:1">
      <c r="A84" s="109" t="s">
        <v>82</v>
      </c>
    </row>
    <row r="85" spans="1:1">
      <c r="A85" s="109" t="s">
        <v>83</v>
      </c>
    </row>
    <row r="86" spans="1:1" ht="24">
      <c r="A86" s="110" t="s">
        <v>84</v>
      </c>
    </row>
    <row r="87" spans="1:1">
      <c r="A87" s="110" t="s">
        <v>85</v>
      </c>
    </row>
    <row r="88" spans="1:1">
      <c r="A88" s="110" t="s">
        <v>86</v>
      </c>
    </row>
    <row r="89" spans="1:1">
      <c r="A89" s="110" t="s">
        <v>87</v>
      </c>
    </row>
    <row r="90" spans="1:1">
      <c r="A90" s="110"/>
    </row>
    <row r="91" spans="1:1">
      <c r="A91" s="110"/>
    </row>
    <row r="92" spans="1:1">
      <c r="A92" s="111" t="s">
        <v>88</v>
      </c>
    </row>
    <row r="93" spans="1:1">
      <c r="A93" s="111"/>
    </row>
    <row r="94" spans="1:1" ht="14.25" customHeight="1">
      <c r="A94" s="109" t="s">
        <v>89</v>
      </c>
    </row>
    <row r="95" spans="1:1" ht="111" customHeight="1">
      <c r="A95" s="109" t="s">
        <v>145</v>
      </c>
    </row>
    <row r="96" spans="1:1" ht="84.75" customHeight="1">
      <c r="A96" s="109" t="s">
        <v>146</v>
      </c>
    </row>
    <row r="97" spans="1:1">
      <c r="A97" s="109" t="s">
        <v>90</v>
      </c>
    </row>
    <row r="98" spans="1:1">
      <c r="A98" s="109" t="s">
        <v>91</v>
      </c>
    </row>
    <row r="99" spans="1:1">
      <c r="A99" s="109" t="s">
        <v>92</v>
      </c>
    </row>
    <row r="100" spans="1:1">
      <c r="A100" s="109" t="s">
        <v>93</v>
      </c>
    </row>
    <row r="101" spans="1:1">
      <c r="A101" s="109" t="s">
        <v>94</v>
      </c>
    </row>
    <row r="102" spans="1:1" ht="24">
      <c r="A102" s="109" t="s">
        <v>95</v>
      </c>
    </row>
    <row r="103" spans="1:1" ht="24">
      <c r="A103" s="109" t="s">
        <v>96</v>
      </c>
    </row>
    <row r="104" spans="1:1">
      <c r="A104" s="109" t="s">
        <v>97</v>
      </c>
    </row>
    <row r="105" spans="1:1">
      <c r="A105" s="109" t="s">
        <v>98</v>
      </c>
    </row>
    <row r="106" spans="1:1">
      <c r="A106" s="110"/>
    </row>
    <row r="107" spans="1:1" ht="79.5" customHeight="1">
      <c r="A107" s="109" t="s">
        <v>147</v>
      </c>
    </row>
    <row r="108" spans="1:1" ht="54" customHeight="1">
      <c r="A108" s="109" t="s">
        <v>148</v>
      </c>
    </row>
    <row r="109" spans="1:1" ht="36">
      <c r="A109" s="109" t="s">
        <v>149</v>
      </c>
    </row>
    <row r="110" spans="1:1" ht="85.5" customHeight="1">
      <c r="A110" s="109" t="s">
        <v>150</v>
      </c>
    </row>
    <row r="111" spans="1:1" ht="36">
      <c r="A111" s="109" t="s">
        <v>151</v>
      </c>
    </row>
    <row r="112" spans="1:1" ht="36">
      <c r="A112" s="109" t="s">
        <v>372</v>
      </c>
    </row>
    <row r="113" spans="1:1">
      <c r="A113" s="109"/>
    </row>
    <row r="114" spans="1:1" ht="29.25" customHeight="1">
      <c r="A114" s="109" t="s">
        <v>373</v>
      </c>
    </row>
    <row r="115" spans="1:1">
      <c r="A115" s="109" t="s">
        <v>374</v>
      </c>
    </row>
    <row r="116" spans="1:1">
      <c r="A116" s="109"/>
    </row>
    <row r="117" spans="1:1" ht="108">
      <c r="A117" s="109" t="s">
        <v>152</v>
      </c>
    </row>
    <row r="118" spans="1:1">
      <c r="A118" s="109" t="s">
        <v>375</v>
      </c>
    </row>
    <row r="119" spans="1:1" ht="83.25" customHeight="1">
      <c r="A119" s="109" t="s">
        <v>153</v>
      </c>
    </row>
    <row r="120" spans="1:1" ht="70.5" customHeight="1">
      <c r="A120" s="109" t="s">
        <v>364</v>
      </c>
    </row>
    <row r="121" spans="1:1" ht="62.25" customHeight="1">
      <c r="A121" s="109" t="s">
        <v>376</v>
      </c>
    </row>
    <row r="122" spans="1:1">
      <c r="A122" s="109" t="s">
        <v>377</v>
      </c>
    </row>
    <row r="123" spans="1:1" ht="63">
      <c r="A123" s="109" t="s">
        <v>365</v>
      </c>
    </row>
    <row r="124" spans="1:1">
      <c r="A124" s="109"/>
    </row>
    <row r="125" spans="1:1">
      <c r="A125" s="109" t="s">
        <v>378</v>
      </c>
    </row>
    <row r="126" spans="1:1" ht="96">
      <c r="A126" s="109" t="s">
        <v>366</v>
      </c>
    </row>
    <row r="127" spans="1:1" ht="96">
      <c r="A127" s="109" t="s">
        <v>367</v>
      </c>
    </row>
    <row r="128" spans="1:1" ht="72">
      <c r="A128" s="109" t="s">
        <v>368</v>
      </c>
    </row>
    <row r="129" spans="1:1">
      <c r="A129" s="109"/>
    </row>
    <row r="130" spans="1:1">
      <c r="A130" s="111" t="s">
        <v>379</v>
      </c>
    </row>
    <row r="131" spans="1:1">
      <c r="A131" s="111"/>
    </row>
    <row r="132" spans="1:1">
      <c r="A132" s="109" t="s">
        <v>380</v>
      </c>
    </row>
    <row r="133" spans="1:1">
      <c r="A133" s="109" t="s">
        <v>381</v>
      </c>
    </row>
    <row r="134" spans="1:1" ht="24">
      <c r="A134" s="109" t="s">
        <v>382</v>
      </c>
    </row>
    <row r="135" spans="1:1" ht="24">
      <c r="A135" s="109" t="s">
        <v>383</v>
      </c>
    </row>
    <row r="136" spans="1:1">
      <c r="A136" s="109" t="s">
        <v>384</v>
      </c>
    </row>
    <row r="137" spans="1:1" ht="36">
      <c r="A137" s="109" t="s">
        <v>385</v>
      </c>
    </row>
    <row r="138" spans="1:1" ht="24">
      <c r="A138" s="109" t="s">
        <v>386</v>
      </c>
    </row>
    <row r="139" spans="1:1" ht="48">
      <c r="A139" s="109" t="s">
        <v>369</v>
      </c>
    </row>
    <row r="140" spans="1:1">
      <c r="A140" s="109" t="s">
        <v>387</v>
      </c>
    </row>
    <row r="141" spans="1:1" ht="24">
      <c r="A141" s="109" t="s">
        <v>388</v>
      </c>
    </row>
    <row r="142" spans="1:1" ht="36">
      <c r="A142" s="109" t="s">
        <v>370</v>
      </c>
    </row>
    <row r="143" spans="1:1" ht="24">
      <c r="A143" s="109" t="s">
        <v>389</v>
      </c>
    </row>
    <row r="144" spans="1:1">
      <c r="A144" s="109" t="s">
        <v>390</v>
      </c>
    </row>
    <row r="145" spans="1:1">
      <c r="A145" s="109" t="s">
        <v>391</v>
      </c>
    </row>
    <row r="146" spans="1:1" ht="24">
      <c r="A146" s="109" t="s">
        <v>392</v>
      </c>
    </row>
    <row r="147" spans="1:1" ht="24">
      <c r="A147" s="109" t="s">
        <v>393</v>
      </c>
    </row>
    <row r="148" spans="1:1">
      <c r="A148" s="109" t="s">
        <v>394</v>
      </c>
    </row>
    <row r="149" spans="1:1" ht="24">
      <c r="A149" s="109" t="s">
        <v>395</v>
      </c>
    </row>
    <row r="150" spans="1:1" ht="23.25" customHeight="1">
      <c r="A150" s="109" t="s">
        <v>396</v>
      </c>
    </row>
    <row r="151" spans="1:1" ht="24">
      <c r="A151" s="109" t="s">
        <v>397</v>
      </c>
    </row>
    <row r="152" spans="1:1">
      <c r="A152" s="109" t="s">
        <v>398</v>
      </c>
    </row>
    <row r="153" spans="1:1" ht="24">
      <c r="A153" s="109" t="s">
        <v>399</v>
      </c>
    </row>
    <row r="154" spans="1:1">
      <c r="A154" s="110" t="s">
        <v>400</v>
      </c>
    </row>
    <row r="155" spans="1:1" s="113" customFormat="1" ht="38.25">
      <c r="A155" s="112" t="s">
        <v>401</v>
      </c>
    </row>
    <row r="156" spans="1:1">
      <c r="A156" s="109"/>
    </row>
    <row r="157" spans="1:1">
      <c r="A157" s="109" t="s">
        <v>402</v>
      </c>
    </row>
    <row r="158" spans="1:1" ht="72">
      <c r="A158" s="109" t="s">
        <v>371</v>
      </c>
    </row>
    <row r="159" spans="1:1" ht="24">
      <c r="A159" s="109" t="s">
        <v>403</v>
      </c>
    </row>
    <row r="160" spans="1:1" ht="24">
      <c r="A160" s="109" t="s">
        <v>404</v>
      </c>
    </row>
    <row r="161" spans="1:1">
      <c r="A161" s="109" t="s">
        <v>405</v>
      </c>
    </row>
    <row r="162" spans="1:1">
      <c r="A162" s="109" t="s">
        <v>406</v>
      </c>
    </row>
    <row r="163" spans="1:1">
      <c r="A163" s="109" t="s">
        <v>407</v>
      </c>
    </row>
    <row r="164" spans="1:1">
      <c r="A164" s="109" t="s">
        <v>408</v>
      </c>
    </row>
    <row r="165" spans="1:1">
      <c r="A165" s="109" t="s">
        <v>409</v>
      </c>
    </row>
    <row r="166" spans="1:1">
      <c r="A166" s="109" t="s">
        <v>410</v>
      </c>
    </row>
    <row r="167" spans="1:1">
      <c r="A167" s="109" t="s">
        <v>411</v>
      </c>
    </row>
    <row r="168" spans="1:1">
      <c r="A168" s="109" t="s">
        <v>412</v>
      </c>
    </row>
    <row r="169" spans="1:1">
      <c r="A169" s="109"/>
    </row>
    <row r="170" spans="1:1">
      <c r="A170" s="109"/>
    </row>
    <row r="171" spans="1:1">
      <c r="A171" s="109"/>
    </row>
    <row r="172" spans="1:1">
      <c r="A172" s="109"/>
    </row>
    <row r="173" spans="1:1">
      <c r="A173" s="109"/>
    </row>
    <row r="174" spans="1:1">
      <c r="A174" s="109"/>
    </row>
    <row r="175" spans="1:1">
      <c r="A175" s="109"/>
    </row>
    <row r="176" spans="1:1">
      <c r="A176" s="109"/>
    </row>
    <row r="177" spans="1:1">
      <c r="A177" s="109"/>
    </row>
  </sheetData>
  <sheetProtection algorithmName="SHA-512" hashValue="trZfpuL/SzZdOpouHTwl/2aEq3lYxV01y6AnWp5tSJxR9EmHcJV3a3m8fsDUHdr33yiIgwIdOBR1UCBNMfTkuA==" saltValue="yO0DmHa8sdF+QVcfy5kAfA==" spinCount="100000" sheet="1" objects="1" scenarios="1"/>
  <phoneticPr fontId="2" type="noConversion"/>
  <pageMargins left="0.7" right="0.7" top="0.75" bottom="0.75" header="0.3" footer="0.3"/>
  <pageSetup paperSize="9" scale="93" firstPageNumber="3" orientation="portrait" useFirstPageNumber="1" r:id="rId1"/>
  <headerFooter alignWithMargins="0"/>
  <rowBreaks count="5" manualBreakCount="5">
    <brk id="40" man="1"/>
    <brk id="64" man="1"/>
    <brk id="91" man="1"/>
    <brk id="113" man="1"/>
    <brk id="129"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255"/>
  <sheetViews>
    <sheetView showZeros="0" view="pageLayout" topLeftCell="A227" zoomScale="40" zoomScaleNormal="100" zoomScalePageLayoutView="40" workbookViewId="0">
      <selection activeCell="E99" sqref="E99:E230"/>
    </sheetView>
  </sheetViews>
  <sheetFormatPr defaultColWidth="9.140625" defaultRowHeight="16.5"/>
  <cols>
    <col min="1" max="1" width="3.5703125" style="1244" customWidth="1"/>
    <col min="2" max="2" width="37.7109375" style="1247" customWidth="1"/>
    <col min="3" max="3" width="7.85546875" style="1244" customWidth="1"/>
    <col min="4" max="4" width="9" style="1244" customWidth="1"/>
    <col min="5" max="6" width="14" style="1246" customWidth="1"/>
    <col min="7" max="7" width="12.85546875" style="1247" customWidth="1"/>
    <col min="8" max="8" width="8.85546875" style="1247" customWidth="1"/>
    <col min="9" max="10" width="9.140625" style="1247"/>
    <col min="11" max="11" width="2.28515625" style="1247" customWidth="1"/>
    <col min="12" max="12" width="9.140625" style="1247" hidden="1" customWidth="1"/>
    <col min="13" max="16384" width="9.140625" style="1247"/>
  </cols>
  <sheetData>
    <row r="1" spans="1:6" ht="20.25" customHeight="1">
      <c r="B1" s="1245" t="s">
        <v>979</v>
      </c>
    </row>
    <row r="4" spans="1:6" ht="30.75" customHeight="1">
      <c r="B4" s="1247" t="s">
        <v>980</v>
      </c>
    </row>
    <row r="5" spans="1:6" ht="16.5" customHeight="1"/>
    <row r="6" spans="1:6">
      <c r="B6" s="1248" t="s">
        <v>256</v>
      </c>
    </row>
    <row r="7" spans="1:6">
      <c r="B7" s="1248"/>
    </row>
    <row r="8" spans="1:6" ht="99">
      <c r="A8" s="1244" t="s">
        <v>167</v>
      </c>
      <c r="B8" s="1249" t="s">
        <v>1588</v>
      </c>
      <c r="C8" s="1250" t="s">
        <v>258</v>
      </c>
      <c r="D8" s="1250">
        <v>1</v>
      </c>
      <c r="E8" s="1754"/>
      <c r="F8" s="1251">
        <f>D8*E8</f>
        <v>0</v>
      </c>
    </row>
    <row r="9" spans="1:6">
      <c r="B9" s="1248"/>
      <c r="E9" s="1755"/>
    </row>
    <row r="10" spans="1:6" ht="289.5" customHeight="1">
      <c r="A10" s="1252" t="s">
        <v>175</v>
      </c>
      <c r="B10" s="1253" t="s">
        <v>491</v>
      </c>
      <c r="C10" s="1250" t="s">
        <v>174</v>
      </c>
      <c r="D10" s="1254">
        <v>438</v>
      </c>
      <c r="E10" s="1756"/>
      <c r="F10" s="1255">
        <f>D10*E10</f>
        <v>0</v>
      </c>
    </row>
    <row r="11" spans="1:6">
      <c r="A11" s="1252"/>
      <c r="C11" s="1247"/>
      <c r="E11" s="1755"/>
    </row>
    <row r="12" spans="1:6" ht="56.25" customHeight="1">
      <c r="A12" s="1256" t="s">
        <v>177</v>
      </c>
      <c r="B12" s="1257" t="s">
        <v>1589</v>
      </c>
      <c r="C12" s="1258"/>
      <c r="D12" s="1259"/>
      <c r="E12" s="1757"/>
      <c r="F12" s="1260"/>
    </row>
    <row r="13" spans="1:6" ht="33" customHeight="1">
      <c r="A13" s="1256"/>
      <c r="B13" s="1261" t="s">
        <v>1590</v>
      </c>
      <c r="C13" s="1258"/>
      <c r="D13" s="1259"/>
      <c r="E13" s="1757"/>
      <c r="F13" s="1260"/>
    </row>
    <row r="14" spans="1:6" ht="15.75" customHeight="1">
      <c r="A14" s="1256"/>
      <c r="B14" s="1257" t="s">
        <v>1591</v>
      </c>
      <c r="C14" s="1258"/>
      <c r="D14" s="1259"/>
      <c r="E14" s="1757"/>
      <c r="F14" s="1260"/>
    </row>
    <row r="15" spans="1:6" ht="15.75" customHeight="1">
      <c r="A15" s="1256"/>
      <c r="B15" s="1257" t="s">
        <v>1592</v>
      </c>
      <c r="C15" s="1258"/>
      <c r="D15" s="1259"/>
      <c r="E15" s="1757"/>
      <c r="F15" s="1260"/>
    </row>
    <row r="16" spans="1:6" ht="15.75" customHeight="1">
      <c r="A16" s="1256"/>
      <c r="B16" s="1257" t="s">
        <v>1593</v>
      </c>
      <c r="C16" s="1258"/>
      <c r="D16" s="1259"/>
      <c r="E16" s="1757"/>
      <c r="F16" s="1260"/>
    </row>
    <row r="17" spans="1:6" ht="15.75" customHeight="1">
      <c r="A17" s="1256"/>
      <c r="B17" s="1257" t="s">
        <v>1594</v>
      </c>
      <c r="C17" s="1258"/>
      <c r="D17" s="1259"/>
      <c r="E17" s="1757"/>
      <c r="F17" s="1260"/>
    </row>
    <row r="18" spans="1:6" ht="21" customHeight="1">
      <c r="A18" s="1256"/>
      <c r="B18" s="1247" t="s">
        <v>1595</v>
      </c>
      <c r="C18" s="1258"/>
      <c r="D18" s="1259"/>
      <c r="E18" s="1757"/>
      <c r="F18" s="1260"/>
    </row>
    <row r="19" spans="1:6" ht="15.75" customHeight="1">
      <c r="A19" s="1256"/>
      <c r="B19" s="1247" t="s">
        <v>1596</v>
      </c>
      <c r="C19" s="1258"/>
      <c r="D19" s="1259"/>
      <c r="E19" s="1757"/>
      <c r="F19" s="1260"/>
    </row>
    <row r="20" spans="1:6" ht="15.75" customHeight="1">
      <c r="A20" s="1256"/>
      <c r="B20" s="1247" t="s">
        <v>1597</v>
      </c>
      <c r="C20" s="1258"/>
      <c r="D20" s="1259"/>
      <c r="E20" s="1757"/>
      <c r="F20" s="1260"/>
    </row>
    <row r="21" spans="1:6" ht="15.75" customHeight="1">
      <c r="A21" s="1256"/>
      <c r="B21" s="1247" t="s">
        <v>1598</v>
      </c>
      <c r="C21" s="1258"/>
      <c r="D21" s="1259"/>
      <c r="E21" s="1757"/>
      <c r="F21" s="1260"/>
    </row>
    <row r="22" spans="1:6" ht="15.75" customHeight="1">
      <c r="A22" s="1256"/>
      <c r="B22" s="1247" t="s">
        <v>1599</v>
      </c>
      <c r="C22" s="1258"/>
      <c r="D22" s="1259"/>
      <c r="E22" s="1757"/>
      <c r="F22" s="1260"/>
    </row>
    <row r="23" spans="1:6" ht="15.75" customHeight="1">
      <c r="A23" s="1256"/>
      <c r="B23" s="1247" t="s">
        <v>1600</v>
      </c>
      <c r="C23" s="1258"/>
      <c r="D23" s="1259"/>
      <c r="E23" s="1757"/>
      <c r="F23" s="1260"/>
    </row>
    <row r="24" spans="1:6" ht="15.75" customHeight="1">
      <c r="A24" s="1256"/>
      <c r="B24" s="1247" t="s">
        <v>1601</v>
      </c>
      <c r="C24" s="1250" t="s">
        <v>260</v>
      </c>
      <c r="D24" s="1262">
        <v>1</v>
      </c>
      <c r="E24" s="1754"/>
      <c r="F24" s="1251">
        <f>D24*E24</f>
        <v>0</v>
      </c>
    </row>
    <row r="25" spans="1:6" ht="15.75" customHeight="1">
      <c r="A25" s="1252"/>
      <c r="D25" s="1263"/>
      <c r="E25" s="1755"/>
    </row>
    <row r="26" spans="1:6" ht="31.5">
      <c r="A26" s="1244" t="s">
        <v>157</v>
      </c>
      <c r="B26" s="1264" t="s">
        <v>1602</v>
      </c>
      <c r="C26" s="1247"/>
      <c r="E26" s="1755"/>
    </row>
    <row r="27" spans="1:6">
      <c r="B27" s="1265" t="s">
        <v>1603</v>
      </c>
      <c r="C27" s="1244" t="s">
        <v>262</v>
      </c>
      <c r="D27" s="1266">
        <v>132</v>
      </c>
      <c r="E27" s="1754"/>
      <c r="F27" s="1251">
        <f>D27*E27</f>
        <v>0</v>
      </c>
    </row>
    <row r="28" spans="1:6">
      <c r="A28" s="1252"/>
      <c r="B28" s="1265" t="s">
        <v>1604</v>
      </c>
      <c r="C28" s="1244" t="s">
        <v>262</v>
      </c>
      <c r="D28" s="1266">
        <v>254</v>
      </c>
      <c r="E28" s="1754"/>
      <c r="F28" s="1251">
        <f>D28*E28</f>
        <v>0</v>
      </c>
    </row>
    <row r="29" spans="1:6">
      <c r="A29" s="1252"/>
      <c r="B29" s="1265" t="s">
        <v>1605</v>
      </c>
      <c r="C29" s="1244" t="s">
        <v>262</v>
      </c>
      <c r="D29" s="1266">
        <v>26</v>
      </c>
      <c r="E29" s="1754"/>
      <c r="F29" s="1251">
        <f>D29*E29</f>
        <v>0</v>
      </c>
    </row>
    <row r="30" spans="1:6">
      <c r="A30" s="1252"/>
      <c r="B30" s="1265" t="s">
        <v>1606</v>
      </c>
      <c r="C30" s="1244" t="s">
        <v>262</v>
      </c>
      <c r="D30" s="1266">
        <v>26</v>
      </c>
      <c r="E30" s="1754"/>
      <c r="F30" s="1251">
        <f>D30*E30</f>
        <v>0</v>
      </c>
    </row>
    <row r="31" spans="1:6">
      <c r="B31" s="1248"/>
      <c r="E31" s="1755"/>
    </row>
    <row r="32" spans="1:6" ht="60" customHeight="1">
      <c r="A32" s="1252" t="s">
        <v>159</v>
      </c>
      <c r="B32" s="1247" t="s">
        <v>1607</v>
      </c>
      <c r="C32" s="1267"/>
      <c r="E32" s="1758"/>
    </row>
    <row r="33" spans="1:14" ht="15" customHeight="1">
      <c r="B33" s="1265" t="s">
        <v>1608</v>
      </c>
      <c r="C33" s="1267" t="s">
        <v>262</v>
      </c>
      <c r="D33" s="1267">
        <v>22</v>
      </c>
      <c r="E33" s="1758"/>
      <c r="F33" s="1246">
        <f>D33*E33</f>
        <v>0</v>
      </c>
    </row>
    <row r="34" spans="1:14" ht="15" customHeight="1">
      <c r="C34" s="1267"/>
      <c r="D34" s="1267"/>
      <c r="E34" s="1758"/>
    </row>
    <row r="35" spans="1:14" ht="47.25" customHeight="1">
      <c r="A35" s="1252" t="s">
        <v>438</v>
      </c>
      <c r="B35" s="1268" t="s">
        <v>982</v>
      </c>
      <c r="C35" s="1250"/>
      <c r="D35" s="1250"/>
      <c r="E35" s="1759"/>
      <c r="F35" s="1251"/>
    </row>
    <row r="36" spans="1:14" ht="15" customHeight="1">
      <c r="A36" s="1252"/>
      <c r="B36" s="1247" t="s">
        <v>1609</v>
      </c>
      <c r="C36" s="1269" t="s">
        <v>262</v>
      </c>
      <c r="D36" s="1270">
        <v>15</v>
      </c>
      <c r="E36" s="1754"/>
      <c r="F36" s="1251">
        <f>D36*E36</f>
        <v>0</v>
      </c>
    </row>
    <row r="37" spans="1:14" ht="15" customHeight="1">
      <c r="A37" s="1252"/>
      <c r="B37" s="1247" t="s">
        <v>1610</v>
      </c>
      <c r="C37" s="1269" t="s">
        <v>262</v>
      </c>
      <c r="D37" s="1270">
        <v>19</v>
      </c>
      <c r="E37" s="1754"/>
      <c r="F37" s="1251">
        <f>D37*E37</f>
        <v>0</v>
      </c>
    </row>
    <row r="38" spans="1:14" ht="15" customHeight="1">
      <c r="B38" s="1247" t="s">
        <v>1611</v>
      </c>
      <c r="C38" s="1269" t="s">
        <v>262</v>
      </c>
      <c r="D38" s="1270">
        <v>11</v>
      </c>
      <c r="E38" s="1754"/>
      <c r="F38" s="1251">
        <f>D38*E38</f>
        <v>0</v>
      </c>
    </row>
    <row r="39" spans="1:14" ht="15" customHeight="1">
      <c r="B39" s="1247" t="s">
        <v>1612</v>
      </c>
      <c r="C39" s="1269" t="s">
        <v>262</v>
      </c>
      <c r="D39" s="1270">
        <v>59</v>
      </c>
      <c r="E39" s="1754"/>
      <c r="F39" s="1251">
        <f>D39*E39</f>
        <v>0</v>
      </c>
    </row>
    <row r="40" spans="1:14" ht="15" customHeight="1">
      <c r="C40" s="1267"/>
      <c r="D40" s="1267"/>
      <c r="E40" s="1758"/>
    </row>
    <row r="41" spans="1:14" ht="77.25" customHeight="1">
      <c r="A41" s="1244" t="s">
        <v>445</v>
      </c>
      <c r="B41" s="1247" t="s">
        <v>1613</v>
      </c>
      <c r="C41" s="1267"/>
      <c r="D41" s="1267"/>
      <c r="E41" s="1758"/>
    </row>
    <row r="42" spans="1:14">
      <c r="B42" s="1265" t="s">
        <v>1608</v>
      </c>
      <c r="C42" s="1267" t="s">
        <v>262</v>
      </c>
      <c r="D42" s="1267">
        <v>22</v>
      </c>
      <c r="E42" s="1760"/>
      <c r="F42" s="1246">
        <f>D42*E42</f>
        <v>0</v>
      </c>
      <c r="G42" s="1272"/>
      <c r="H42" s="1273"/>
      <c r="I42" s="1269"/>
      <c r="J42" s="1274"/>
      <c r="K42" s="1275"/>
      <c r="L42" s="1274"/>
      <c r="M42" s="1276"/>
      <c r="N42" s="1276"/>
    </row>
    <row r="43" spans="1:14">
      <c r="B43" s="1247" t="s">
        <v>1609</v>
      </c>
      <c r="C43" s="1267" t="s">
        <v>262</v>
      </c>
      <c r="D43" s="1267">
        <v>15</v>
      </c>
      <c r="E43" s="1758"/>
      <c r="F43" s="1246">
        <f>D43*E43</f>
        <v>0</v>
      </c>
      <c r="G43" s="1272"/>
      <c r="H43" s="1273"/>
      <c r="I43" s="1269"/>
      <c r="J43" s="1275"/>
      <c r="K43" s="1274"/>
      <c r="L43" s="1274"/>
      <c r="M43" s="1276"/>
      <c r="N43" s="1276"/>
    </row>
    <row r="44" spans="1:14">
      <c r="B44" s="1247" t="s">
        <v>1610</v>
      </c>
      <c r="C44" s="1267" t="s">
        <v>262</v>
      </c>
      <c r="D44" s="1267">
        <v>19</v>
      </c>
      <c r="E44" s="1758"/>
      <c r="F44" s="1246">
        <f>D44*E44</f>
        <v>0</v>
      </c>
      <c r="G44" s="1272"/>
      <c r="H44" s="1273"/>
      <c r="I44" s="1269"/>
      <c r="J44" s="1275"/>
      <c r="K44" s="1274"/>
      <c r="L44" s="1274"/>
      <c r="M44" s="1276"/>
      <c r="N44" s="1276"/>
    </row>
    <row r="45" spans="1:14">
      <c r="B45" s="1247" t="s">
        <v>1611</v>
      </c>
      <c r="C45" s="1267" t="s">
        <v>262</v>
      </c>
      <c r="D45" s="1267">
        <v>11</v>
      </c>
      <c r="E45" s="1758"/>
      <c r="F45" s="1246">
        <f>D45*E45</f>
        <v>0</v>
      </c>
    </row>
    <row r="46" spans="1:14">
      <c r="B46" s="1247" t="s">
        <v>1612</v>
      </c>
      <c r="C46" s="1267" t="s">
        <v>262</v>
      </c>
      <c r="D46" s="1267">
        <v>59</v>
      </c>
      <c r="E46" s="1758"/>
      <c r="F46" s="1246">
        <f>D46*E46</f>
        <v>0</v>
      </c>
    </row>
    <row r="47" spans="1:14">
      <c r="C47" s="1267"/>
      <c r="D47" s="1267"/>
      <c r="E47" s="1758"/>
    </row>
    <row r="48" spans="1:14" ht="33">
      <c r="A48" s="1244" t="s">
        <v>267</v>
      </c>
      <c r="B48" s="1247" t="s">
        <v>1614</v>
      </c>
      <c r="E48" s="1755"/>
      <c r="G48" s="1261"/>
      <c r="I48" s="1261"/>
    </row>
    <row r="49" spans="1:9">
      <c r="B49" s="1247" t="s">
        <v>1615</v>
      </c>
      <c r="C49" s="1267" t="s">
        <v>106</v>
      </c>
      <c r="D49" s="1277">
        <v>1</v>
      </c>
      <c r="E49" s="1758"/>
      <c r="F49" s="1246">
        <f>D49*E49</f>
        <v>0</v>
      </c>
      <c r="G49" s="1261"/>
      <c r="I49" s="1261"/>
    </row>
    <row r="50" spans="1:9" ht="14.25" customHeight="1">
      <c r="C50" s="1267"/>
      <c r="D50" s="1277"/>
      <c r="E50" s="1758"/>
      <c r="G50" s="1261"/>
      <c r="I50" s="1261"/>
    </row>
    <row r="51" spans="1:9" ht="59.25" customHeight="1">
      <c r="A51" s="1278" t="s">
        <v>827</v>
      </c>
      <c r="B51" s="1247" t="s">
        <v>985</v>
      </c>
      <c r="C51" s="1267"/>
      <c r="D51" s="1277"/>
      <c r="E51" s="1758"/>
      <c r="G51" s="1261"/>
      <c r="I51" s="1261"/>
    </row>
    <row r="52" spans="1:9" ht="14.25" customHeight="1">
      <c r="A52" s="1278"/>
      <c r="B52" s="1247" t="s">
        <v>1616</v>
      </c>
      <c r="C52" s="1267" t="s">
        <v>106</v>
      </c>
      <c r="D52" s="1277">
        <v>1</v>
      </c>
      <c r="E52" s="1754"/>
      <c r="F52" s="1246">
        <f>D52*E52</f>
        <v>0</v>
      </c>
      <c r="G52" s="1261"/>
      <c r="I52" s="1261"/>
    </row>
    <row r="53" spans="1:9" ht="14.25" customHeight="1">
      <c r="A53" s="1278"/>
      <c r="B53" s="1247" t="s">
        <v>1617</v>
      </c>
      <c r="C53" s="1267" t="s">
        <v>106</v>
      </c>
      <c r="D53" s="1277">
        <v>2</v>
      </c>
      <c r="E53" s="1754"/>
      <c r="F53" s="1246">
        <f>D53*E53</f>
        <v>0</v>
      </c>
      <c r="G53" s="1261"/>
      <c r="I53" s="1261"/>
    </row>
    <row r="54" spans="1:9">
      <c r="B54" s="1247" t="s">
        <v>1618</v>
      </c>
      <c r="C54" s="1267" t="s">
        <v>106</v>
      </c>
      <c r="D54" s="1277">
        <v>2</v>
      </c>
      <c r="E54" s="1754"/>
      <c r="F54" s="1246">
        <f>D54*E54</f>
        <v>0</v>
      </c>
      <c r="I54" s="1261"/>
    </row>
    <row r="55" spans="1:9">
      <c r="C55" s="1267"/>
      <c r="D55" s="1277"/>
      <c r="E55" s="1754"/>
      <c r="I55" s="1261"/>
    </row>
    <row r="56" spans="1:9" ht="49.5" customHeight="1">
      <c r="A56" s="1252" t="s">
        <v>829</v>
      </c>
      <c r="B56" s="1253" t="s">
        <v>1619</v>
      </c>
      <c r="C56" s="1279"/>
      <c r="D56" s="1280"/>
      <c r="E56" s="1761"/>
      <c r="F56" s="1280"/>
      <c r="I56" s="1261"/>
    </row>
    <row r="57" spans="1:9">
      <c r="A57" s="1252"/>
      <c r="B57" s="1281" t="s">
        <v>1620</v>
      </c>
      <c r="C57" s="1244" t="s">
        <v>106</v>
      </c>
      <c r="D57" s="1282">
        <v>3</v>
      </c>
      <c r="E57" s="1762"/>
      <c r="F57" s="1283">
        <f>D57*E57</f>
        <v>0</v>
      </c>
      <c r="I57" s="1261"/>
    </row>
    <row r="58" spans="1:9">
      <c r="A58" s="1252"/>
      <c r="B58" s="1281" t="s">
        <v>1621</v>
      </c>
      <c r="C58" s="1244" t="s">
        <v>106</v>
      </c>
      <c r="D58" s="1282">
        <v>6</v>
      </c>
      <c r="E58" s="1762"/>
      <c r="F58" s="1283">
        <f>D58*E58</f>
        <v>0</v>
      </c>
      <c r="I58" s="1261"/>
    </row>
    <row r="59" spans="1:9">
      <c r="A59" s="1252"/>
      <c r="B59" s="1281" t="s">
        <v>1622</v>
      </c>
      <c r="C59" s="1244" t="s">
        <v>106</v>
      </c>
      <c r="D59" s="1282">
        <v>3</v>
      </c>
      <c r="E59" s="1762"/>
      <c r="F59" s="1283">
        <f>D59*E59</f>
        <v>0</v>
      </c>
      <c r="I59" s="1261"/>
    </row>
    <row r="60" spans="1:9">
      <c r="A60" s="1252"/>
      <c r="B60" s="1281" t="s">
        <v>1623</v>
      </c>
      <c r="C60" s="1244" t="s">
        <v>106</v>
      </c>
      <c r="D60" s="1282">
        <v>3</v>
      </c>
      <c r="E60" s="1762"/>
      <c r="F60" s="1283">
        <f>D60*E60</f>
        <v>0</v>
      </c>
      <c r="I60" s="1261"/>
    </row>
    <row r="61" spans="1:9">
      <c r="A61" s="1252"/>
      <c r="B61" s="1281" t="s">
        <v>1624</v>
      </c>
      <c r="C61" s="1244" t="s">
        <v>106</v>
      </c>
      <c r="D61" s="1282">
        <v>3</v>
      </c>
      <c r="E61" s="1762"/>
      <c r="F61" s="1283">
        <f>D61*E61</f>
        <v>0</v>
      </c>
      <c r="I61" s="1261"/>
    </row>
    <row r="62" spans="1:9">
      <c r="A62" s="1252"/>
      <c r="B62" s="1281"/>
      <c r="D62" s="1282"/>
      <c r="E62" s="1762"/>
      <c r="F62" s="1283"/>
      <c r="I62" s="1261"/>
    </row>
    <row r="63" spans="1:9" ht="47.25" customHeight="1">
      <c r="A63" s="1252" t="s">
        <v>919</v>
      </c>
      <c r="B63" s="1253" t="s">
        <v>1625</v>
      </c>
      <c r="C63" s="1279"/>
      <c r="D63" s="1280"/>
      <c r="E63" s="1760"/>
      <c r="F63" s="1271"/>
      <c r="I63" s="1261"/>
    </row>
    <row r="64" spans="1:9" ht="46.5" customHeight="1">
      <c r="A64" s="1252"/>
      <c r="B64" s="1253" t="s">
        <v>1626</v>
      </c>
      <c r="C64" s="1279"/>
      <c r="D64" s="1280"/>
      <c r="E64" s="1760"/>
      <c r="F64" s="1271"/>
      <c r="I64" s="1261"/>
    </row>
    <row r="65" spans="1:9">
      <c r="A65" s="1252"/>
      <c r="B65" s="1281" t="s">
        <v>1627</v>
      </c>
      <c r="C65" s="1279" t="s">
        <v>106</v>
      </c>
      <c r="D65" s="1280">
        <v>3</v>
      </c>
      <c r="E65" s="1760"/>
      <c r="F65" s="1271">
        <f>D65*E65</f>
        <v>0</v>
      </c>
      <c r="I65" s="1261"/>
    </row>
    <row r="66" spans="1:9" ht="121.5" customHeight="1">
      <c r="A66" s="1252"/>
      <c r="B66" s="1253" t="s">
        <v>1628</v>
      </c>
      <c r="C66" s="1279" t="s">
        <v>106</v>
      </c>
      <c r="D66" s="1280">
        <v>3</v>
      </c>
      <c r="E66" s="1760"/>
      <c r="F66" s="1271">
        <f>D66*E66</f>
        <v>0</v>
      </c>
      <c r="I66" s="1261"/>
    </row>
    <row r="67" spans="1:9" ht="30" customHeight="1">
      <c r="A67" s="1252"/>
      <c r="B67" s="1253" t="s">
        <v>1629</v>
      </c>
      <c r="C67" s="1279" t="s">
        <v>106</v>
      </c>
      <c r="D67" s="1280">
        <v>3</v>
      </c>
      <c r="E67" s="1760"/>
      <c r="F67" s="1271">
        <f>D67*E67</f>
        <v>0</v>
      </c>
      <c r="I67" s="1261"/>
    </row>
    <row r="68" spans="1:9" ht="35.25" customHeight="1">
      <c r="A68" s="1252"/>
      <c r="B68" s="1253" t="s">
        <v>1630</v>
      </c>
      <c r="C68" s="1279"/>
      <c r="D68" s="1280"/>
      <c r="E68" s="1760"/>
      <c r="F68" s="1271"/>
      <c r="I68" s="1261"/>
    </row>
    <row r="69" spans="1:9">
      <c r="A69" s="1252"/>
      <c r="B69" s="1281" t="s">
        <v>1631</v>
      </c>
      <c r="C69" s="1279" t="s">
        <v>106</v>
      </c>
      <c r="D69" s="1280">
        <v>3</v>
      </c>
      <c r="E69" s="1760"/>
      <c r="F69" s="1271">
        <f>D69*E69</f>
        <v>0</v>
      </c>
      <c r="I69" s="1261"/>
    </row>
    <row r="70" spans="1:9">
      <c r="A70" s="1252"/>
      <c r="B70" s="1281"/>
      <c r="D70" s="1282"/>
      <c r="E70" s="1762"/>
      <c r="F70" s="1283"/>
      <c r="I70" s="1261"/>
    </row>
    <row r="71" spans="1:9" ht="30" customHeight="1">
      <c r="A71" s="1252" t="s">
        <v>921</v>
      </c>
      <c r="B71" s="1247" t="s">
        <v>1632</v>
      </c>
      <c r="E71" s="1754"/>
      <c r="F71" s="1251"/>
      <c r="I71" s="1261"/>
    </row>
    <row r="72" spans="1:9">
      <c r="A72" s="1252"/>
      <c r="B72" s="1247" t="s">
        <v>1633</v>
      </c>
      <c r="E72" s="1754"/>
      <c r="F72" s="1251"/>
      <c r="I72" s="1261"/>
    </row>
    <row r="73" spans="1:9">
      <c r="A73" s="1252"/>
      <c r="B73" s="1247" t="s">
        <v>1634</v>
      </c>
      <c r="E73" s="1754"/>
      <c r="F73" s="1251"/>
      <c r="I73" s="1261"/>
    </row>
    <row r="74" spans="1:9">
      <c r="A74" s="1252"/>
      <c r="B74" s="1247" t="s">
        <v>1635</v>
      </c>
      <c r="C74" s="1250" t="s">
        <v>258</v>
      </c>
      <c r="D74" s="1244">
        <v>3</v>
      </c>
      <c r="E74" s="1754"/>
      <c r="F74" s="1251">
        <f>D74*E74</f>
        <v>0</v>
      </c>
      <c r="I74" s="1261"/>
    </row>
    <row r="75" spans="1:9">
      <c r="A75" s="1252"/>
      <c r="B75" s="1281"/>
      <c r="D75" s="1282"/>
      <c r="E75" s="1763"/>
      <c r="F75" s="1284"/>
      <c r="I75" s="1261"/>
    </row>
    <row r="76" spans="1:9" ht="66">
      <c r="A76" s="1278" t="s">
        <v>923</v>
      </c>
      <c r="B76" s="1247" t="s">
        <v>1636</v>
      </c>
      <c r="C76" s="1269" t="s">
        <v>106</v>
      </c>
      <c r="D76" s="1250">
        <v>9</v>
      </c>
      <c r="E76" s="1754"/>
      <c r="F76" s="1251">
        <f>D76*E76</f>
        <v>0</v>
      </c>
      <c r="I76" s="1261"/>
    </row>
    <row r="77" spans="1:9">
      <c r="A77" s="1278"/>
      <c r="C77" s="1269"/>
      <c r="D77" s="1250"/>
      <c r="E77" s="1754"/>
      <c r="F77" s="1251"/>
      <c r="I77" s="1261"/>
    </row>
    <row r="78" spans="1:9" ht="33">
      <c r="A78" s="1278" t="s">
        <v>925</v>
      </c>
      <c r="B78" s="1253" t="s">
        <v>1637</v>
      </c>
      <c r="C78" s="1269"/>
      <c r="D78" s="1262"/>
      <c r="E78" s="1764"/>
      <c r="F78" s="1286"/>
      <c r="I78" s="1261"/>
    </row>
    <row r="79" spans="1:9" ht="15" customHeight="1">
      <c r="A79" s="1278"/>
      <c r="B79" s="1253" t="s">
        <v>1638</v>
      </c>
      <c r="C79" s="1269" t="s">
        <v>106</v>
      </c>
      <c r="D79" s="1262">
        <v>1</v>
      </c>
      <c r="E79" s="1754"/>
      <c r="F79" s="1251">
        <f>D79*E79</f>
        <v>0</v>
      </c>
    </row>
    <row r="80" spans="1:9" ht="13.5" customHeight="1">
      <c r="A80" s="1252"/>
      <c r="B80" s="1281"/>
      <c r="D80" s="1282"/>
      <c r="E80" s="1763"/>
      <c r="F80" s="1284"/>
    </row>
    <row r="81" spans="1:9" ht="31.5" customHeight="1">
      <c r="A81" s="1244" t="s">
        <v>927</v>
      </c>
      <c r="B81" s="1287" t="s">
        <v>990</v>
      </c>
      <c r="C81" s="1288" t="s">
        <v>262</v>
      </c>
      <c r="D81" s="1289">
        <v>40</v>
      </c>
      <c r="E81" s="1754"/>
      <c r="F81" s="1251">
        <f>D81*E81</f>
        <v>0</v>
      </c>
    </row>
    <row r="82" spans="1:9">
      <c r="A82" s="1278"/>
      <c r="B82" s="1253"/>
      <c r="C82" s="1269"/>
      <c r="D82" s="1290"/>
      <c r="E82" s="1760"/>
      <c r="F82" s="1271"/>
    </row>
    <row r="83" spans="1:9" ht="90.75" customHeight="1">
      <c r="A83" s="1244" t="s">
        <v>929</v>
      </c>
      <c r="B83" s="1247" t="s">
        <v>265</v>
      </c>
      <c r="C83" s="1250" t="s">
        <v>258</v>
      </c>
      <c r="D83" s="1291">
        <v>1</v>
      </c>
      <c r="E83" s="1756"/>
      <c r="F83" s="1271">
        <f>E83*D83</f>
        <v>0</v>
      </c>
    </row>
    <row r="84" spans="1:9" ht="15" customHeight="1">
      <c r="C84" s="1250"/>
      <c r="D84" s="1250"/>
      <c r="E84" s="1756"/>
      <c r="F84" s="1255"/>
    </row>
    <row r="85" spans="1:9" ht="15" customHeight="1">
      <c r="A85" s="1244" t="s">
        <v>931</v>
      </c>
      <c r="B85" s="1247" t="s">
        <v>1639</v>
      </c>
      <c r="C85" s="1250"/>
      <c r="D85" s="1291"/>
      <c r="E85" s="1756"/>
      <c r="F85" s="1271"/>
    </row>
    <row r="86" spans="1:9" ht="13.5" customHeight="1">
      <c r="A86" s="1278"/>
      <c r="B86" s="1253" t="s">
        <v>1640</v>
      </c>
      <c r="C86" s="1250" t="s">
        <v>258</v>
      </c>
      <c r="D86" s="1291">
        <v>1</v>
      </c>
      <c r="E86" s="1756"/>
      <c r="F86" s="1271">
        <f>E86*D86</f>
        <v>0</v>
      </c>
    </row>
    <row r="87" spans="1:9" ht="15" customHeight="1">
      <c r="A87" s="1278"/>
      <c r="B87" s="1253" t="s">
        <v>1641</v>
      </c>
      <c r="C87" s="1250" t="s">
        <v>258</v>
      </c>
      <c r="D87" s="1291">
        <v>1</v>
      </c>
      <c r="E87" s="1756"/>
      <c r="F87" s="1271">
        <f>E87*D87</f>
        <v>0</v>
      </c>
    </row>
    <row r="88" spans="1:9">
      <c r="C88" s="1250"/>
      <c r="D88" s="1291"/>
      <c r="E88" s="1756"/>
      <c r="F88" s="1255"/>
    </row>
    <row r="89" spans="1:9" ht="33">
      <c r="A89" s="1244" t="s">
        <v>933</v>
      </c>
      <c r="B89" s="1247" t="s">
        <v>1642</v>
      </c>
      <c r="C89" s="1250" t="s">
        <v>258</v>
      </c>
      <c r="D89" s="1291">
        <v>1</v>
      </c>
      <c r="E89" s="1756"/>
      <c r="F89" s="1271">
        <f>E89*D89</f>
        <v>0</v>
      </c>
    </row>
    <row r="90" spans="1:9">
      <c r="C90" s="1250"/>
      <c r="D90" s="1291"/>
      <c r="E90" s="1756"/>
      <c r="F90" s="1271"/>
    </row>
    <row r="91" spans="1:9" ht="49.5">
      <c r="A91" s="1244" t="s">
        <v>935</v>
      </c>
      <c r="B91" s="1253" t="s">
        <v>266</v>
      </c>
      <c r="C91" s="1250" t="s">
        <v>262</v>
      </c>
      <c r="D91" s="1292">
        <v>438</v>
      </c>
      <c r="E91" s="1754"/>
      <c r="F91" s="1251">
        <f>D91*E91</f>
        <v>0</v>
      </c>
    </row>
    <row r="92" spans="1:9">
      <c r="C92" s="1250"/>
      <c r="D92" s="1291"/>
      <c r="E92" s="1756"/>
      <c r="F92" s="1271"/>
    </row>
    <row r="93" spans="1:9" ht="33">
      <c r="A93" s="1244" t="s">
        <v>937</v>
      </c>
      <c r="B93" s="1247" t="s">
        <v>268</v>
      </c>
      <c r="C93" s="1250" t="s">
        <v>258</v>
      </c>
      <c r="D93" s="1291">
        <v>1</v>
      </c>
      <c r="E93" s="1756"/>
      <c r="F93" s="1271">
        <f>E93*D93</f>
        <v>0</v>
      </c>
    </row>
    <row r="94" spans="1:9">
      <c r="A94" s="1293"/>
      <c r="B94" s="1294"/>
      <c r="C94" s="1295"/>
      <c r="D94" s="1296"/>
      <c r="E94" s="1765"/>
      <c r="F94" s="1297"/>
    </row>
    <row r="95" spans="1:9">
      <c r="B95" s="1298" t="s">
        <v>992</v>
      </c>
      <c r="C95" s="1299"/>
      <c r="D95" s="1299"/>
      <c r="E95" s="1300"/>
      <c r="F95" s="1246">
        <f>SUM(F8:F93)</f>
        <v>0</v>
      </c>
      <c r="I95" s="1301"/>
    </row>
    <row r="96" spans="1:9">
      <c r="B96" s="1302"/>
      <c r="C96" s="1299"/>
      <c r="D96" s="1299"/>
      <c r="E96" s="1300"/>
      <c r="I96" s="1301"/>
    </row>
    <row r="97" spans="1:6" ht="19.5" customHeight="1">
      <c r="B97" s="1248" t="s">
        <v>993</v>
      </c>
    </row>
    <row r="98" spans="1:6" ht="15" customHeight="1">
      <c r="B98" s="1248"/>
    </row>
    <row r="99" spans="1:6" ht="66">
      <c r="A99" s="1244" t="s">
        <v>167</v>
      </c>
      <c r="B99" s="1247" t="s">
        <v>1643</v>
      </c>
      <c r="E99" s="1755"/>
    </row>
    <row r="100" spans="1:6">
      <c r="B100" s="1247" t="s">
        <v>1644</v>
      </c>
      <c r="C100" s="1267" t="s">
        <v>262</v>
      </c>
      <c r="D100" s="1267">
        <v>18</v>
      </c>
      <c r="E100" s="1755"/>
      <c r="F100" s="1246">
        <f>D100*E100</f>
        <v>0</v>
      </c>
    </row>
    <row r="101" spans="1:6">
      <c r="B101" s="1247" t="s">
        <v>1645</v>
      </c>
      <c r="C101" s="1267" t="s">
        <v>262</v>
      </c>
      <c r="D101" s="1303">
        <v>30</v>
      </c>
      <c r="E101" s="1755"/>
      <c r="F101" s="1246">
        <f>D101*E101</f>
        <v>0</v>
      </c>
    </row>
    <row r="102" spans="1:6" ht="17.25" customHeight="1">
      <c r="B102" s="1247" t="s">
        <v>1646</v>
      </c>
      <c r="C102" s="1267" t="s">
        <v>262</v>
      </c>
      <c r="D102" s="1303">
        <v>24</v>
      </c>
      <c r="E102" s="1755"/>
      <c r="F102" s="1246">
        <f>D102*E102</f>
        <v>0</v>
      </c>
    </row>
    <row r="103" spans="1:6">
      <c r="C103" s="1267"/>
      <c r="D103" s="1303"/>
      <c r="E103" s="1755"/>
    </row>
    <row r="104" spans="1:6" ht="33">
      <c r="A104" s="1244" t="s">
        <v>175</v>
      </c>
      <c r="B104" s="1247" t="s">
        <v>1647</v>
      </c>
      <c r="E104" s="1755"/>
    </row>
    <row r="105" spans="1:6">
      <c r="B105" s="1247" t="s">
        <v>999</v>
      </c>
      <c r="E105" s="1755"/>
    </row>
    <row r="106" spans="1:6" ht="18">
      <c r="B106" s="1247" t="s">
        <v>1648</v>
      </c>
      <c r="C106" s="1267" t="s">
        <v>106</v>
      </c>
      <c r="D106" s="1244">
        <v>5</v>
      </c>
      <c r="E106" s="1755"/>
      <c r="F106" s="1246">
        <f>D106*E106</f>
        <v>0</v>
      </c>
    </row>
    <row r="107" spans="1:6" ht="18">
      <c r="B107" s="1247" t="s">
        <v>1649</v>
      </c>
      <c r="C107" s="1267" t="s">
        <v>106</v>
      </c>
      <c r="D107" s="1244">
        <v>3</v>
      </c>
      <c r="E107" s="1755"/>
      <c r="F107" s="1246">
        <f>D107*E107</f>
        <v>0</v>
      </c>
    </row>
    <row r="108" spans="1:6" ht="18">
      <c r="B108" s="1247" t="s">
        <v>1650</v>
      </c>
      <c r="C108" s="1267" t="s">
        <v>106</v>
      </c>
      <c r="D108" s="1244">
        <v>13</v>
      </c>
      <c r="E108" s="1755"/>
      <c r="F108" s="1246">
        <f>D108*E108</f>
        <v>0</v>
      </c>
    </row>
    <row r="109" spans="1:6" ht="18">
      <c r="B109" s="1247" t="s">
        <v>1651</v>
      </c>
      <c r="C109" s="1267" t="s">
        <v>106</v>
      </c>
      <c r="D109" s="1244">
        <v>7</v>
      </c>
      <c r="E109" s="1755"/>
      <c r="F109" s="1246">
        <f>D109*E109</f>
        <v>0</v>
      </c>
    </row>
    <row r="110" spans="1:6">
      <c r="B110" s="1247" t="s">
        <v>1652</v>
      </c>
      <c r="D110" s="1304"/>
      <c r="E110" s="1758"/>
    </row>
    <row r="111" spans="1:6" ht="18">
      <c r="B111" s="1247" t="s">
        <v>1653</v>
      </c>
      <c r="C111" s="1267" t="s">
        <v>106</v>
      </c>
      <c r="D111" s="1277">
        <v>1</v>
      </c>
      <c r="E111" s="1758"/>
      <c r="F111" s="1246">
        <f>D111*E111</f>
        <v>0</v>
      </c>
    </row>
    <row r="112" spans="1:6">
      <c r="B112" s="1247" t="s">
        <v>1002</v>
      </c>
      <c r="E112" s="1758"/>
    </row>
    <row r="113" spans="1:6" ht="18">
      <c r="B113" s="1247" t="s">
        <v>1654</v>
      </c>
      <c r="C113" s="1267" t="s">
        <v>106</v>
      </c>
      <c r="D113" s="1244">
        <v>1</v>
      </c>
      <c r="E113" s="1758"/>
      <c r="F113" s="1246">
        <f>D113*E113</f>
        <v>0</v>
      </c>
    </row>
    <row r="114" spans="1:6" ht="18">
      <c r="B114" s="1247" t="s">
        <v>1655</v>
      </c>
      <c r="C114" s="1267" t="s">
        <v>106</v>
      </c>
      <c r="D114" s="1244">
        <v>10</v>
      </c>
      <c r="E114" s="1758"/>
      <c r="F114" s="1246">
        <f>D114*E114</f>
        <v>0</v>
      </c>
    </row>
    <row r="115" spans="1:6" ht="18">
      <c r="B115" s="1247" t="s">
        <v>1656</v>
      </c>
      <c r="C115" s="1267" t="s">
        <v>106</v>
      </c>
      <c r="D115" s="1244">
        <v>34</v>
      </c>
      <c r="E115" s="1758"/>
      <c r="F115" s="1246">
        <f>D115*E115</f>
        <v>0</v>
      </c>
    </row>
    <row r="116" spans="1:6">
      <c r="B116" s="1247" t="s">
        <v>1005</v>
      </c>
      <c r="E116" s="1758"/>
    </row>
    <row r="117" spans="1:6" ht="18">
      <c r="B117" s="1247" t="s">
        <v>1657</v>
      </c>
      <c r="C117" s="1267" t="s">
        <v>106</v>
      </c>
      <c r="D117" s="1244">
        <v>8</v>
      </c>
      <c r="E117" s="1758"/>
      <c r="F117" s="1246">
        <f>D117*E117</f>
        <v>0</v>
      </c>
    </row>
    <row r="118" spans="1:6" ht="18">
      <c r="B118" s="1247" t="s">
        <v>1658</v>
      </c>
      <c r="C118" s="1267" t="s">
        <v>106</v>
      </c>
      <c r="D118" s="1244">
        <v>34</v>
      </c>
      <c r="E118" s="1758"/>
      <c r="F118" s="1246">
        <f>D118*E118</f>
        <v>0</v>
      </c>
    </row>
    <row r="119" spans="1:6">
      <c r="B119" s="1247" t="s">
        <v>1008</v>
      </c>
      <c r="E119" s="1758"/>
    </row>
    <row r="120" spans="1:6">
      <c r="B120" s="1247" t="s">
        <v>1659</v>
      </c>
      <c r="C120" s="1267" t="s">
        <v>106</v>
      </c>
      <c r="D120" s="1277">
        <v>3</v>
      </c>
      <c r="E120" s="1758"/>
      <c r="F120" s="1246">
        <f>D120*E120</f>
        <v>0</v>
      </c>
    </row>
    <row r="121" spans="1:6">
      <c r="B121" s="1247" t="s">
        <v>1660</v>
      </c>
      <c r="C121" s="1267" t="s">
        <v>106</v>
      </c>
      <c r="D121" s="1277">
        <v>6</v>
      </c>
      <c r="E121" s="1758"/>
      <c r="F121" s="1246">
        <f>D121*E121</f>
        <v>0</v>
      </c>
    </row>
    <row r="122" spans="1:6">
      <c r="A122" s="1305"/>
      <c r="B122" s="1247" t="s">
        <v>1010</v>
      </c>
      <c r="D122" s="1277"/>
      <c r="E122" s="1758"/>
    </row>
    <row r="123" spans="1:6">
      <c r="B123" s="1247" t="s">
        <v>1661</v>
      </c>
      <c r="C123" s="1267" t="s">
        <v>106</v>
      </c>
      <c r="D123" s="1244">
        <v>18</v>
      </c>
      <c r="E123" s="1758"/>
      <c r="F123" s="1246">
        <f>D123*E123</f>
        <v>0</v>
      </c>
    </row>
    <row r="124" spans="1:6">
      <c r="B124" s="1247" t="s">
        <v>1012</v>
      </c>
      <c r="E124" s="1758"/>
    </row>
    <row r="125" spans="1:6">
      <c r="B125" s="1247" t="s">
        <v>1662</v>
      </c>
      <c r="C125" s="1244" t="s">
        <v>106</v>
      </c>
      <c r="D125" s="1277">
        <v>3</v>
      </c>
      <c r="E125" s="1755"/>
      <c r="F125" s="1246">
        <f>D125*E125</f>
        <v>0</v>
      </c>
    </row>
    <row r="126" spans="1:6">
      <c r="B126" s="1306"/>
      <c r="C126" s="1267"/>
      <c r="D126" s="1277"/>
      <c r="E126" s="1758"/>
    </row>
    <row r="127" spans="1:6" ht="33">
      <c r="A127" s="1244" t="s">
        <v>177</v>
      </c>
      <c r="B127" s="1247" t="s">
        <v>1663</v>
      </c>
      <c r="C127" s="1267"/>
      <c r="D127" s="1277"/>
      <c r="E127" s="1758"/>
    </row>
    <row r="128" spans="1:6">
      <c r="B128" s="1247" t="s">
        <v>1645</v>
      </c>
      <c r="C128" s="1267" t="s">
        <v>106</v>
      </c>
      <c r="D128" s="1277">
        <v>1</v>
      </c>
      <c r="E128" s="1758"/>
      <c r="F128" s="1246">
        <f>D128*E128</f>
        <v>0</v>
      </c>
    </row>
    <row r="129" spans="1:6">
      <c r="C129" s="1267"/>
      <c r="D129" s="1277"/>
      <c r="E129" s="1758"/>
    </row>
    <row r="130" spans="1:6" ht="33">
      <c r="A130" s="1244" t="s">
        <v>157</v>
      </c>
      <c r="B130" s="1307" t="s">
        <v>1014</v>
      </c>
      <c r="C130" s="1308"/>
      <c r="D130" s="1309"/>
      <c r="E130" s="1766"/>
      <c r="F130" s="1299"/>
    </row>
    <row r="131" spans="1:6">
      <c r="A131" s="1310"/>
      <c r="B131" s="1307" t="s">
        <v>1664</v>
      </c>
      <c r="C131" s="1311" t="s">
        <v>106</v>
      </c>
      <c r="D131" s="1309">
        <v>3</v>
      </c>
      <c r="E131" s="1754"/>
      <c r="F131" s="1251">
        <f>D131*E131</f>
        <v>0</v>
      </c>
    </row>
    <row r="132" spans="1:6">
      <c r="A132" s="1310"/>
      <c r="B132" s="1281"/>
      <c r="C132" s="1269"/>
      <c r="D132" s="1291"/>
      <c r="E132" s="1754"/>
      <c r="F132" s="1251"/>
    </row>
    <row r="133" spans="1:6" ht="33">
      <c r="A133" s="1244" t="s">
        <v>159</v>
      </c>
      <c r="B133" s="1307" t="s">
        <v>1014</v>
      </c>
      <c r="C133" s="1308"/>
      <c r="D133" s="1309"/>
      <c r="E133" s="1766"/>
      <c r="F133" s="1299"/>
    </row>
    <row r="134" spans="1:6" ht="15" customHeight="1">
      <c r="B134" s="1307" t="s">
        <v>1665</v>
      </c>
      <c r="C134" s="1311" t="s">
        <v>106</v>
      </c>
      <c r="D134" s="1309">
        <v>7</v>
      </c>
      <c r="E134" s="1754"/>
      <c r="F134" s="1251">
        <f>D134*E134</f>
        <v>0</v>
      </c>
    </row>
    <row r="135" spans="1:6" ht="15" customHeight="1">
      <c r="B135" s="1307"/>
      <c r="C135" s="1311"/>
      <c r="D135" s="1309"/>
      <c r="E135" s="1754"/>
      <c r="F135" s="1251"/>
    </row>
    <row r="136" spans="1:6" ht="15" customHeight="1">
      <c r="A136" s="1244" t="s">
        <v>438</v>
      </c>
      <c r="B136" s="1281" t="s">
        <v>1666</v>
      </c>
      <c r="C136" s="1269" t="s">
        <v>106</v>
      </c>
      <c r="D136" s="1312">
        <v>4</v>
      </c>
      <c r="E136" s="1754"/>
      <c r="F136" s="1251">
        <f>D136*E136</f>
        <v>0</v>
      </c>
    </row>
    <row r="137" spans="1:6" ht="15" customHeight="1">
      <c r="B137" s="1307"/>
      <c r="C137" s="1311"/>
      <c r="D137" s="1309"/>
      <c r="E137" s="1754"/>
      <c r="F137" s="1251"/>
    </row>
    <row r="138" spans="1:6" ht="105" customHeight="1">
      <c r="A138" s="1278" t="s">
        <v>445</v>
      </c>
      <c r="B138" s="1253" t="s">
        <v>1667</v>
      </c>
      <c r="C138" s="1269"/>
      <c r="D138" s="1313"/>
      <c r="E138" s="1764"/>
      <c r="F138" s="1286"/>
    </row>
    <row r="139" spans="1:6" ht="15" customHeight="1">
      <c r="A139" s="1278"/>
      <c r="B139" s="1253" t="s">
        <v>1668</v>
      </c>
      <c r="C139" s="1269"/>
      <c r="D139" s="1313"/>
      <c r="E139" s="1764"/>
      <c r="F139" s="1286"/>
    </row>
    <row r="140" spans="1:6" ht="15" customHeight="1">
      <c r="A140" s="1278"/>
      <c r="B140" s="1281" t="s">
        <v>1669</v>
      </c>
      <c r="C140" s="1314" t="s">
        <v>106</v>
      </c>
      <c r="D140" s="1315">
        <v>2</v>
      </c>
      <c r="E140" s="1754"/>
      <c r="F140" s="1251">
        <f>D140*E140</f>
        <v>0</v>
      </c>
    </row>
    <row r="141" spans="1:6" ht="15" customHeight="1">
      <c r="A141" s="1278"/>
      <c r="B141" s="1281"/>
      <c r="C141" s="1314"/>
      <c r="D141" s="1315"/>
      <c r="E141" s="1764"/>
      <c r="F141" s="1285"/>
    </row>
    <row r="142" spans="1:6" ht="31.5" customHeight="1">
      <c r="A142" s="1278" t="s">
        <v>267</v>
      </c>
      <c r="B142" s="1253" t="s">
        <v>1670</v>
      </c>
      <c r="C142" s="1269"/>
      <c r="D142" s="1262"/>
      <c r="E142" s="1754"/>
      <c r="F142" s="1286"/>
    </row>
    <row r="143" spans="1:6" ht="13.5" customHeight="1">
      <c r="A143" s="1278"/>
      <c r="B143" s="1253" t="s">
        <v>1671</v>
      </c>
      <c r="C143" s="1269" t="s">
        <v>106</v>
      </c>
      <c r="D143" s="1262">
        <v>2</v>
      </c>
      <c r="E143" s="1754"/>
      <c r="F143" s="1251">
        <f>D143*E143</f>
        <v>0</v>
      </c>
    </row>
    <row r="144" spans="1:6" ht="15" customHeight="1">
      <c r="A144" s="1278"/>
      <c r="B144" s="1281"/>
      <c r="C144" s="1314"/>
      <c r="D144" s="1315"/>
      <c r="E144" s="1764"/>
      <c r="F144" s="1285"/>
    </row>
    <row r="145" spans="1:7" ht="49.5">
      <c r="A145" s="1278" t="s">
        <v>827</v>
      </c>
      <c r="B145" s="1247" t="s">
        <v>1016</v>
      </c>
      <c r="C145" s="1269"/>
      <c r="D145" s="1291"/>
      <c r="E145" s="1764"/>
      <c r="F145" s="1286"/>
    </row>
    <row r="146" spans="1:7">
      <c r="A146" s="1278"/>
      <c r="B146" s="1253" t="s">
        <v>1646</v>
      </c>
      <c r="C146" s="1269" t="s">
        <v>262</v>
      </c>
      <c r="D146" s="1316">
        <v>10</v>
      </c>
      <c r="E146" s="1754"/>
      <c r="F146" s="1251">
        <f>D146*E146</f>
        <v>0</v>
      </c>
      <c r="G146" s="1281"/>
    </row>
    <row r="147" spans="1:7">
      <c r="C147" s="1267"/>
      <c r="D147" s="1277"/>
      <c r="E147" s="1758"/>
    </row>
    <row r="148" spans="1:7" ht="49.5">
      <c r="A148" s="1278" t="s">
        <v>829</v>
      </c>
      <c r="B148" s="1253" t="s">
        <v>1018</v>
      </c>
      <c r="C148" s="1267"/>
      <c r="D148" s="1317"/>
      <c r="E148" s="1760"/>
      <c r="F148" s="1283"/>
    </row>
    <row r="149" spans="1:7">
      <c r="A149" s="1278"/>
      <c r="B149" s="1253"/>
      <c r="C149" s="1267" t="s">
        <v>258</v>
      </c>
      <c r="D149" s="1317">
        <v>1</v>
      </c>
      <c r="E149" s="1760"/>
      <c r="F149" s="1271">
        <f>E149*D149</f>
        <v>0</v>
      </c>
    </row>
    <row r="150" spans="1:7">
      <c r="A150" s="1293"/>
      <c r="B150" s="1294"/>
      <c r="C150" s="1295"/>
      <c r="D150" s="1318"/>
      <c r="E150" s="1767"/>
      <c r="F150" s="1297"/>
    </row>
    <row r="151" spans="1:7">
      <c r="B151" s="1319" t="s">
        <v>1019</v>
      </c>
      <c r="D151" s="1320"/>
      <c r="E151" s="1766"/>
      <c r="F151" s="1246">
        <f>SUM(F100:F149)</f>
        <v>0</v>
      </c>
    </row>
    <row r="152" spans="1:7">
      <c r="B152" s="1321"/>
      <c r="D152" s="1320"/>
      <c r="E152" s="1766"/>
    </row>
    <row r="153" spans="1:7">
      <c r="B153" s="1248" t="s">
        <v>1020</v>
      </c>
      <c r="D153" s="1320"/>
      <c r="E153" s="1755"/>
    </row>
    <row r="154" spans="1:7" ht="14.25" customHeight="1">
      <c r="D154" s="1320"/>
      <c r="E154" s="1755"/>
    </row>
    <row r="155" spans="1:7" ht="45" customHeight="1">
      <c r="B155" s="1247" t="s">
        <v>1021</v>
      </c>
      <c r="D155" s="1320"/>
      <c r="E155" s="1755"/>
    </row>
    <row r="156" spans="1:7" ht="12.75" customHeight="1">
      <c r="D156" s="1320"/>
      <c r="E156" s="1755"/>
    </row>
    <row r="157" spans="1:7" ht="75.75" customHeight="1">
      <c r="A157" s="1322" t="s">
        <v>167</v>
      </c>
      <c r="B157" s="1323" t="s">
        <v>1022</v>
      </c>
      <c r="C157" s="1322"/>
      <c r="D157" s="1324"/>
      <c r="E157" s="1768"/>
      <c r="F157" s="1325"/>
    </row>
    <row r="158" spans="1:7" ht="15.75" customHeight="1">
      <c r="A158" s="1322"/>
      <c r="B158" s="1249" t="s">
        <v>1023</v>
      </c>
      <c r="C158" s="1308"/>
      <c r="D158" s="1312"/>
      <c r="E158" s="1768"/>
      <c r="F158" s="1325"/>
    </row>
    <row r="159" spans="1:7" ht="29.25" customHeight="1">
      <c r="A159" s="1322"/>
      <c r="B159" s="1326" t="s">
        <v>1672</v>
      </c>
      <c r="C159" s="1308"/>
      <c r="D159" s="1312"/>
      <c r="E159" s="1768"/>
      <c r="F159" s="1325"/>
    </row>
    <row r="160" spans="1:7" ht="49.5" customHeight="1">
      <c r="A160" s="1322"/>
      <c r="B160" s="1327" t="s">
        <v>1673</v>
      </c>
      <c r="C160" s="1308"/>
      <c r="D160" s="1312"/>
      <c r="E160" s="1768"/>
      <c r="F160" s="1325"/>
    </row>
    <row r="161" spans="1:7" ht="33.75" customHeight="1">
      <c r="A161" s="1322"/>
      <c r="B161" s="1327" t="s">
        <v>1026</v>
      </c>
      <c r="C161" s="1308"/>
      <c r="D161" s="1312"/>
      <c r="E161" s="1768"/>
      <c r="F161" s="1325"/>
    </row>
    <row r="162" spans="1:7" ht="46.5" customHeight="1">
      <c r="A162" s="1322"/>
      <c r="B162" s="1328" t="s">
        <v>1027</v>
      </c>
      <c r="C162" s="1308"/>
      <c r="D162" s="1312"/>
      <c r="E162" s="1768"/>
      <c r="F162" s="1325"/>
    </row>
    <row r="163" spans="1:7" ht="18" customHeight="1">
      <c r="A163" s="1322"/>
      <c r="B163" s="1326" t="s">
        <v>1028</v>
      </c>
      <c r="C163" s="1308"/>
      <c r="D163" s="1312"/>
      <c r="E163" s="1768"/>
      <c r="F163" s="1325"/>
    </row>
    <row r="164" spans="1:7" ht="31.5" customHeight="1">
      <c r="A164" s="1322"/>
      <c r="B164" s="1326" t="s">
        <v>1029</v>
      </c>
      <c r="C164" s="1308"/>
      <c r="D164" s="1312"/>
      <c r="E164" s="1768"/>
      <c r="F164" s="1325"/>
    </row>
    <row r="165" spans="1:7" ht="33.75" customHeight="1">
      <c r="A165" s="1322"/>
      <c r="B165" s="1329" t="s">
        <v>1030</v>
      </c>
      <c r="C165" s="1308" t="s">
        <v>260</v>
      </c>
      <c r="D165" s="1312">
        <v>3</v>
      </c>
      <c r="E165" s="1754"/>
      <c r="F165" s="1251">
        <f>D165*E165</f>
        <v>0</v>
      </c>
    </row>
    <row r="166" spans="1:7" ht="14.25" customHeight="1">
      <c r="B166" s="1330"/>
      <c r="D166" s="1277"/>
      <c r="E166" s="1769"/>
      <c r="F166" s="1331"/>
    </row>
    <row r="167" spans="1:7" ht="30" customHeight="1">
      <c r="A167" s="1322" t="s">
        <v>175</v>
      </c>
      <c r="B167" s="1332" t="s">
        <v>1031</v>
      </c>
      <c r="C167" s="1308" t="s">
        <v>260</v>
      </c>
      <c r="D167" s="1312">
        <v>3</v>
      </c>
      <c r="E167" s="1754"/>
      <c r="F167" s="1251">
        <f>D167*E167</f>
        <v>0</v>
      </c>
    </row>
    <row r="168" spans="1:7" ht="14.25" customHeight="1">
      <c r="A168" s="1322"/>
      <c r="B168" s="1332"/>
      <c r="C168" s="1308"/>
      <c r="D168" s="1312"/>
      <c r="E168" s="1754"/>
      <c r="F168" s="1251"/>
    </row>
    <row r="169" spans="1:7" ht="16.5" customHeight="1">
      <c r="A169" s="1244" t="s">
        <v>177</v>
      </c>
      <c r="B169" s="1253" t="s">
        <v>1032</v>
      </c>
      <c r="C169" s="1250"/>
      <c r="D169" s="1320"/>
      <c r="E169" s="1766"/>
      <c r="F169" s="1299"/>
    </row>
    <row r="170" spans="1:7" ht="15.75" customHeight="1">
      <c r="B170" s="1253" t="s">
        <v>1038</v>
      </c>
      <c r="C170" s="1308" t="s">
        <v>260</v>
      </c>
      <c r="D170" s="1277">
        <v>6</v>
      </c>
      <c r="E170" s="1754"/>
      <c r="F170" s="1251">
        <f>D170*E170</f>
        <v>0</v>
      </c>
    </row>
    <row r="171" spans="1:7" ht="16.5" customHeight="1">
      <c r="B171" s="1253"/>
      <c r="C171" s="1308"/>
      <c r="D171" s="1277"/>
      <c r="E171" s="1754"/>
      <c r="F171" s="1251"/>
    </row>
    <row r="172" spans="1:7" ht="32.25" customHeight="1">
      <c r="A172" s="1333" t="s">
        <v>157</v>
      </c>
      <c r="B172" s="1326" t="s">
        <v>1674</v>
      </c>
      <c r="C172" s="1308" t="s">
        <v>260</v>
      </c>
      <c r="D172" s="1291">
        <v>1</v>
      </c>
      <c r="E172" s="1754"/>
      <c r="F172" s="1251">
        <f>D172*E172</f>
        <v>0</v>
      </c>
    </row>
    <row r="173" spans="1:7" ht="15.75" customHeight="1">
      <c r="B173" s="1321"/>
      <c r="E173" s="1755"/>
    </row>
    <row r="174" spans="1:7" ht="45" customHeight="1">
      <c r="A174" s="1333" t="s">
        <v>159</v>
      </c>
      <c r="B174" s="1334" t="s">
        <v>1675</v>
      </c>
      <c r="C174" s="1308" t="s">
        <v>260</v>
      </c>
      <c r="D174" s="1335">
        <v>3</v>
      </c>
      <c r="E174" s="1760"/>
      <c r="F174" s="1271">
        <f>E174*D174</f>
        <v>0</v>
      </c>
      <c r="G174" s="1281"/>
    </row>
    <row r="175" spans="1:7" ht="15" customHeight="1">
      <c r="A175" s="1333"/>
      <c r="B175" s="1334"/>
      <c r="C175" s="1308"/>
      <c r="D175" s="1335"/>
      <c r="E175" s="1760"/>
      <c r="F175" s="1271"/>
      <c r="G175" s="1281"/>
    </row>
    <row r="176" spans="1:7" ht="31.5" customHeight="1">
      <c r="A176" s="1244" t="s">
        <v>438</v>
      </c>
      <c r="B176" s="1247" t="s">
        <v>1676</v>
      </c>
      <c r="C176" s="1250"/>
      <c r="D176" s="1335"/>
      <c r="E176" s="1766"/>
      <c r="F176" s="1299"/>
      <c r="G176" s="1281"/>
    </row>
    <row r="177" spans="1:7" ht="15" customHeight="1">
      <c r="B177" s="1247" t="s">
        <v>1677</v>
      </c>
      <c r="C177" s="1250" t="s">
        <v>260</v>
      </c>
      <c r="D177" s="1335">
        <v>4</v>
      </c>
      <c r="E177" s="1754"/>
      <c r="F177" s="1251">
        <f>D177*E177</f>
        <v>0</v>
      </c>
      <c r="G177" s="1281"/>
    </row>
    <row r="178" spans="1:7" ht="15" customHeight="1">
      <c r="A178" s="1310"/>
      <c r="B178" s="1336"/>
      <c r="C178" s="1308"/>
      <c r="D178" s="1291"/>
      <c r="E178" s="1764"/>
      <c r="F178" s="1285"/>
      <c r="G178" s="1281"/>
    </row>
    <row r="179" spans="1:7" ht="47.25" customHeight="1">
      <c r="A179" s="1244" t="s">
        <v>445</v>
      </c>
      <c r="B179" s="1247" t="s">
        <v>1678</v>
      </c>
      <c r="C179" s="1250" t="s">
        <v>260</v>
      </c>
      <c r="D179" s="1335">
        <v>4</v>
      </c>
      <c r="E179" s="1754"/>
      <c r="F179" s="1251">
        <f>D179*E179</f>
        <v>0</v>
      </c>
      <c r="G179" s="1281"/>
    </row>
    <row r="180" spans="1:7" ht="15" customHeight="1">
      <c r="A180" s="1333"/>
      <c r="B180" s="1334"/>
      <c r="C180" s="1308"/>
      <c r="D180" s="1335"/>
      <c r="E180" s="1760"/>
      <c r="F180" s="1271"/>
      <c r="G180" s="1281"/>
    </row>
    <row r="181" spans="1:7" ht="30.75" customHeight="1">
      <c r="A181" s="1244" t="s">
        <v>267</v>
      </c>
      <c r="B181" s="1247" t="s">
        <v>1679</v>
      </c>
      <c r="C181" s="1250"/>
      <c r="D181" s="1320"/>
      <c r="E181" s="1766"/>
      <c r="F181" s="1299"/>
      <c r="G181" s="1281"/>
    </row>
    <row r="182" spans="1:7" ht="15" customHeight="1">
      <c r="B182" s="1326" t="s">
        <v>1680</v>
      </c>
      <c r="C182" s="1250" t="s">
        <v>260</v>
      </c>
      <c r="D182" s="1320">
        <v>1</v>
      </c>
      <c r="E182" s="1754"/>
      <c r="F182" s="1251">
        <f>D182*E182</f>
        <v>0</v>
      </c>
      <c r="G182" s="1281"/>
    </row>
    <row r="183" spans="1:7" ht="15" customHeight="1">
      <c r="B183" s="1337"/>
      <c r="C183" s="1250"/>
      <c r="D183" s="1335"/>
      <c r="E183" s="1766"/>
      <c r="F183" s="1299"/>
      <c r="G183" s="1281"/>
    </row>
    <row r="184" spans="1:7" ht="48" customHeight="1">
      <c r="A184" s="1244" t="s">
        <v>827</v>
      </c>
      <c r="B184" s="1326" t="s">
        <v>1681</v>
      </c>
      <c r="C184" s="1250" t="s">
        <v>260</v>
      </c>
      <c r="D184" s="1335">
        <v>1</v>
      </c>
      <c r="E184" s="1754"/>
      <c r="F184" s="1251">
        <f>D184*E184</f>
        <v>0</v>
      </c>
      <c r="G184" s="1281"/>
    </row>
    <row r="185" spans="1:7" ht="15" customHeight="1">
      <c r="A185" s="1333"/>
      <c r="B185" s="1334"/>
      <c r="C185" s="1308"/>
      <c r="D185" s="1335"/>
      <c r="E185" s="1760"/>
      <c r="F185" s="1271"/>
      <c r="G185" s="1281"/>
    </row>
    <row r="186" spans="1:7" ht="29.25" customHeight="1">
      <c r="A186" s="1278" t="s">
        <v>829</v>
      </c>
      <c r="B186" s="1253" t="s">
        <v>1682</v>
      </c>
      <c r="C186" s="1250" t="s">
        <v>100</v>
      </c>
      <c r="D186" s="1335">
        <v>3</v>
      </c>
      <c r="E186" s="1760"/>
      <c r="F186" s="1271">
        <f>E186*D186</f>
        <v>0</v>
      </c>
    </row>
    <row r="187" spans="1:7" ht="13.5" customHeight="1">
      <c r="A187" s="1278"/>
      <c r="B187" s="1253"/>
      <c r="E187" s="1755"/>
    </row>
    <row r="188" spans="1:7" ht="29.25" customHeight="1">
      <c r="A188" s="1278" t="s">
        <v>919</v>
      </c>
      <c r="B188" s="1253" t="s">
        <v>1035</v>
      </c>
      <c r="C188" s="1250"/>
      <c r="D188" s="1338"/>
      <c r="E188" s="1760"/>
      <c r="F188" s="1283"/>
    </row>
    <row r="189" spans="1:7" ht="15.75" customHeight="1">
      <c r="A189" s="1278"/>
      <c r="B189" s="1253" t="s">
        <v>1036</v>
      </c>
      <c r="C189" s="1308" t="s">
        <v>260</v>
      </c>
      <c r="D189" s="1335">
        <v>6</v>
      </c>
      <c r="E189" s="1760"/>
      <c r="F189" s="1271">
        <f>E189*D189</f>
        <v>0</v>
      </c>
    </row>
    <row r="190" spans="1:7" ht="15" customHeight="1">
      <c r="A190" s="1278"/>
      <c r="B190" s="1253"/>
      <c r="C190" s="1250"/>
      <c r="D190" s="1320"/>
      <c r="E190" s="1760"/>
      <c r="F190" s="1283"/>
    </row>
    <row r="191" spans="1:7" ht="15.75" customHeight="1">
      <c r="A191" s="1244" t="s">
        <v>921</v>
      </c>
      <c r="B191" s="1247" t="s">
        <v>1037</v>
      </c>
      <c r="C191" s="1279"/>
      <c r="D191" s="1335"/>
      <c r="E191" s="1760"/>
      <c r="F191" s="1271"/>
    </row>
    <row r="192" spans="1:7" ht="15" customHeight="1">
      <c r="A192" s="1310"/>
      <c r="B192" s="1253" t="s">
        <v>1038</v>
      </c>
      <c r="C192" s="1308" t="s">
        <v>260</v>
      </c>
      <c r="D192" s="1277">
        <v>6</v>
      </c>
      <c r="E192" s="1754"/>
      <c r="F192" s="1251">
        <f>D192*E192</f>
        <v>0</v>
      </c>
    </row>
    <row r="193" spans="1:6" ht="15" customHeight="1">
      <c r="A193" s="1310"/>
      <c r="B193" s="1253"/>
      <c r="C193" s="1308"/>
      <c r="D193" s="1277"/>
      <c r="E193" s="1754"/>
      <c r="F193" s="1251"/>
    </row>
    <row r="194" spans="1:6" ht="60.75" customHeight="1">
      <c r="A194" s="1244" t="s">
        <v>923</v>
      </c>
      <c r="B194" s="1253" t="s">
        <v>1683</v>
      </c>
      <c r="C194" s="1250" t="s">
        <v>260</v>
      </c>
      <c r="D194" s="1335">
        <v>1</v>
      </c>
      <c r="E194" s="1754"/>
      <c r="F194" s="1251">
        <f>D194*E194</f>
        <v>0</v>
      </c>
    </row>
    <row r="195" spans="1:6" ht="15" customHeight="1">
      <c r="A195" s="1310"/>
      <c r="B195" s="1253"/>
      <c r="C195" s="1308"/>
      <c r="D195" s="1277"/>
      <c r="E195" s="1754"/>
      <c r="F195" s="1251"/>
    </row>
    <row r="196" spans="1:6" ht="13.5" customHeight="1">
      <c r="A196" s="1278" t="s">
        <v>925</v>
      </c>
      <c r="B196" s="1247" t="s">
        <v>1040</v>
      </c>
      <c r="C196" s="1250"/>
      <c r="D196" s="1320"/>
      <c r="E196" s="1760"/>
      <c r="F196" s="1283"/>
    </row>
    <row r="197" spans="1:6" ht="17.25" customHeight="1">
      <c r="A197" s="1278"/>
      <c r="B197" s="1247" t="s">
        <v>1041</v>
      </c>
      <c r="C197" s="1250" t="s">
        <v>100</v>
      </c>
      <c r="D197" s="1335">
        <v>3</v>
      </c>
      <c r="E197" s="1760"/>
      <c r="F197" s="1271">
        <f>E197*D197</f>
        <v>0</v>
      </c>
    </row>
    <row r="198" spans="1:6" ht="15" customHeight="1">
      <c r="A198" s="1278"/>
      <c r="B198" s="1247" t="s">
        <v>1042</v>
      </c>
      <c r="C198" s="1250" t="s">
        <v>106</v>
      </c>
      <c r="D198" s="1320">
        <v>3</v>
      </c>
      <c r="E198" s="1760"/>
      <c r="F198" s="1271">
        <f>E198*D198</f>
        <v>0</v>
      </c>
    </row>
    <row r="199" spans="1:6" ht="15" customHeight="1">
      <c r="A199" s="1278"/>
      <c r="B199" s="1247" t="s">
        <v>1684</v>
      </c>
      <c r="C199" s="1250" t="s">
        <v>106</v>
      </c>
      <c r="D199" s="1320">
        <v>4</v>
      </c>
      <c r="E199" s="1754"/>
      <c r="F199" s="1251">
        <f>D199*E199</f>
        <v>0</v>
      </c>
    </row>
    <row r="200" spans="1:6" ht="15" customHeight="1">
      <c r="A200" s="1278"/>
      <c r="B200" s="1247" t="s">
        <v>1685</v>
      </c>
      <c r="C200" s="1250" t="s">
        <v>106</v>
      </c>
      <c r="D200" s="1335">
        <v>4</v>
      </c>
      <c r="E200" s="1754"/>
      <c r="F200" s="1251">
        <f>D200*E200</f>
        <v>0</v>
      </c>
    </row>
    <row r="201" spans="1:6" ht="15" customHeight="1">
      <c r="A201" s="1278"/>
      <c r="B201" s="1273" t="s">
        <v>1043</v>
      </c>
      <c r="C201" s="1250" t="s">
        <v>106</v>
      </c>
      <c r="D201" s="1320">
        <v>6</v>
      </c>
      <c r="E201" s="1754"/>
      <c r="F201" s="1251">
        <f>D201*E201</f>
        <v>0</v>
      </c>
    </row>
    <row r="202" spans="1:6" ht="15" customHeight="1">
      <c r="A202" s="1278"/>
      <c r="C202" s="1250"/>
      <c r="D202" s="1320"/>
      <c r="E202" s="1760"/>
      <c r="F202" s="1271"/>
    </row>
    <row r="203" spans="1:6" ht="29.25" customHeight="1">
      <c r="A203" s="1244" t="s">
        <v>927</v>
      </c>
      <c r="B203" s="1339" t="s">
        <v>1044</v>
      </c>
      <c r="C203" s="1279" t="s">
        <v>100</v>
      </c>
      <c r="D203" s="1335">
        <v>6</v>
      </c>
      <c r="E203" s="1760"/>
      <c r="F203" s="1271">
        <f>E203*D203</f>
        <v>0</v>
      </c>
    </row>
    <row r="204" spans="1:6">
      <c r="B204" s="1340"/>
      <c r="E204" s="1755"/>
    </row>
    <row r="205" spans="1:6" ht="18.75" customHeight="1">
      <c r="A205" s="1244" t="s">
        <v>929</v>
      </c>
      <c r="B205" s="1253" t="s">
        <v>1045</v>
      </c>
      <c r="C205" s="1279" t="s">
        <v>258</v>
      </c>
      <c r="D205" s="1291">
        <v>1</v>
      </c>
      <c r="E205" s="1760"/>
      <c r="F205" s="1271">
        <f>E205*D205</f>
        <v>0</v>
      </c>
    </row>
    <row r="206" spans="1:6">
      <c r="A206" s="1293"/>
      <c r="B206" s="1294"/>
      <c r="C206" s="1293"/>
      <c r="D206" s="1318"/>
      <c r="E206" s="1765"/>
      <c r="F206" s="1297"/>
    </row>
    <row r="207" spans="1:6">
      <c r="B207" s="1319" t="s">
        <v>1046</v>
      </c>
      <c r="E207" s="1766"/>
      <c r="F207" s="1246">
        <f>SUM(F164:F205)</f>
        <v>0</v>
      </c>
    </row>
    <row r="208" spans="1:6">
      <c r="B208" s="1321"/>
      <c r="E208" s="1766"/>
    </row>
    <row r="209" spans="1:6" ht="17.25" thickBot="1">
      <c r="B209" s="1341" t="s">
        <v>1047</v>
      </c>
      <c r="E209" s="1755"/>
    </row>
    <row r="210" spans="1:6">
      <c r="B210" s="1264"/>
      <c r="E210" s="1755"/>
    </row>
    <row r="211" spans="1:6" ht="94.5" customHeight="1">
      <c r="A211" s="1299" t="s">
        <v>167</v>
      </c>
      <c r="B211" s="1247" t="s">
        <v>1686</v>
      </c>
      <c r="C211" s="1250" t="s">
        <v>1687</v>
      </c>
      <c r="D211" s="1338">
        <v>304.18</v>
      </c>
      <c r="E211" s="1754"/>
      <c r="F211" s="1251">
        <f>D211*E211</f>
        <v>0</v>
      </c>
    </row>
    <row r="212" spans="1:6">
      <c r="A212" s="1299"/>
      <c r="C212" s="1250"/>
      <c r="D212" s="1338"/>
      <c r="E212" s="1754"/>
      <c r="F212" s="1251"/>
    </row>
    <row r="213" spans="1:6" ht="94.5" customHeight="1">
      <c r="A213" s="1299" t="s">
        <v>175</v>
      </c>
      <c r="B213" s="1253" t="s">
        <v>1688</v>
      </c>
      <c r="C213" s="1250" t="s">
        <v>1687</v>
      </c>
      <c r="D213" s="1338">
        <v>165.24</v>
      </c>
      <c r="E213" s="1754"/>
      <c r="F213" s="1251">
        <f>D213*E213</f>
        <v>0</v>
      </c>
    </row>
    <row r="214" spans="1:6">
      <c r="A214" s="1299"/>
      <c r="C214" s="1250"/>
      <c r="D214" s="1338"/>
      <c r="E214" s="1754"/>
      <c r="F214" s="1251"/>
    </row>
    <row r="215" spans="1:6" ht="67.5">
      <c r="A215" s="1299" t="s">
        <v>177</v>
      </c>
      <c r="B215" s="1253" t="s">
        <v>1689</v>
      </c>
      <c r="C215" s="1250" t="s">
        <v>1687</v>
      </c>
      <c r="D215" s="1338">
        <v>118.24</v>
      </c>
      <c r="E215" s="1754"/>
      <c r="F215" s="1251">
        <f>D215*E215</f>
        <v>0</v>
      </c>
    </row>
    <row r="216" spans="1:6">
      <c r="C216" s="1250"/>
      <c r="D216" s="1320"/>
      <c r="E216" s="1766"/>
      <c r="F216" s="1300"/>
    </row>
    <row r="217" spans="1:6" ht="51">
      <c r="A217" s="1299" t="s">
        <v>157</v>
      </c>
      <c r="B217" s="1253" t="s">
        <v>1690</v>
      </c>
      <c r="C217" s="1250" t="s">
        <v>1687</v>
      </c>
      <c r="D217" s="1338">
        <v>185.94</v>
      </c>
      <c r="E217" s="1754"/>
      <c r="F217" s="1251">
        <f>D217*E217</f>
        <v>0</v>
      </c>
    </row>
    <row r="218" spans="1:6">
      <c r="B218" s="1281"/>
      <c r="C218" s="1250"/>
      <c r="D218" s="1320"/>
      <c r="E218" s="1766"/>
      <c r="F218" s="1300"/>
    </row>
    <row r="219" spans="1:6" ht="133.5">
      <c r="A219" s="1299" t="s">
        <v>159</v>
      </c>
      <c r="B219" s="1253" t="s">
        <v>1691</v>
      </c>
      <c r="C219" s="1250" t="s">
        <v>1687</v>
      </c>
      <c r="D219" s="1316">
        <v>0.76</v>
      </c>
      <c r="E219" s="1754"/>
      <c r="F219" s="1251">
        <f>D219*E219</f>
        <v>0</v>
      </c>
    </row>
    <row r="220" spans="1:6">
      <c r="A220" s="1299"/>
      <c r="B220" s="1253"/>
      <c r="C220" s="1250"/>
      <c r="D220" s="1316"/>
      <c r="E220" s="1754"/>
      <c r="F220" s="1251"/>
    </row>
    <row r="221" spans="1:6" ht="123.75" customHeight="1">
      <c r="A221" s="1299" t="s">
        <v>438</v>
      </c>
      <c r="B221" s="1253" t="s">
        <v>1692</v>
      </c>
      <c r="C221" s="1342"/>
      <c r="D221" s="1343"/>
      <c r="E221" s="1764"/>
      <c r="F221" s="1285"/>
    </row>
    <row r="222" spans="1:6">
      <c r="A222" s="1299"/>
      <c r="B222" s="1344" t="s">
        <v>1693</v>
      </c>
      <c r="C222" s="1252" t="s">
        <v>106</v>
      </c>
      <c r="D222" s="1343">
        <v>1</v>
      </c>
      <c r="E222" s="1754"/>
      <c r="F222" s="1251">
        <f>D222*E222</f>
        <v>0</v>
      </c>
    </row>
    <row r="223" spans="1:6">
      <c r="A223" s="1299"/>
      <c r="B223" s="1344"/>
      <c r="C223" s="1252"/>
      <c r="D223" s="1343"/>
      <c r="E223" s="1754"/>
      <c r="F223" s="1251"/>
    </row>
    <row r="224" spans="1:6" ht="93.75" customHeight="1">
      <c r="A224" s="1252" t="s">
        <v>445</v>
      </c>
      <c r="B224" s="1253" t="s">
        <v>1694</v>
      </c>
      <c r="C224" s="1279" t="s">
        <v>1687</v>
      </c>
      <c r="D224" s="1280">
        <v>1</v>
      </c>
      <c r="E224" s="1761"/>
      <c r="F224" s="1280">
        <f>D224*E224</f>
        <v>0</v>
      </c>
    </row>
    <row r="225" spans="1:6">
      <c r="A225" s="1299"/>
      <c r="B225" s="1344"/>
      <c r="C225" s="1252"/>
      <c r="D225" s="1343"/>
      <c r="E225" s="1754"/>
      <c r="F225" s="1251"/>
    </row>
    <row r="226" spans="1:6" ht="99">
      <c r="A226" s="1299" t="s">
        <v>267</v>
      </c>
      <c r="B226" s="1253" t="s">
        <v>1051</v>
      </c>
      <c r="E226" s="1770"/>
      <c r="F226" s="1286"/>
    </row>
    <row r="227" spans="1:6">
      <c r="A227" s="1299"/>
      <c r="B227" s="1253" t="s">
        <v>272</v>
      </c>
      <c r="C227" s="1244" t="s">
        <v>258</v>
      </c>
      <c r="D227" s="1244">
        <v>1</v>
      </c>
      <c r="E227" s="1754"/>
      <c r="F227" s="1251">
        <f>D227*E227</f>
        <v>0</v>
      </c>
    </row>
    <row r="228" spans="1:6">
      <c r="A228" s="1299"/>
      <c r="B228" s="1253" t="s">
        <v>1052</v>
      </c>
      <c r="C228" s="1244" t="s">
        <v>258</v>
      </c>
      <c r="D228" s="1244">
        <v>1</v>
      </c>
      <c r="E228" s="1754"/>
      <c r="F228" s="1251">
        <f>D228*E228</f>
        <v>0</v>
      </c>
    </row>
    <row r="229" spans="1:6">
      <c r="A229" s="1299"/>
      <c r="B229" s="1253" t="s">
        <v>1053</v>
      </c>
      <c r="C229" s="1244" t="s">
        <v>258</v>
      </c>
      <c r="D229" s="1244">
        <v>1</v>
      </c>
      <c r="E229" s="1754"/>
      <c r="F229" s="1251">
        <f>D229*E229</f>
        <v>0</v>
      </c>
    </row>
    <row r="230" spans="1:6">
      <c r="A230" s="1293"/>
      <c r="B230" s="1345"/>
      <c r="C230" s="1293"/>
      <c r="D230" s="1346"/>
      <c r="E230" s="1771"/>
      <c r="F230" s="1347"/>
    </row>
    <row r="231" spans="1:6">
      <c r="A231" s="1310"/>
      <c r="B231" s="1321" t="s">
        <v>273</v>
      </c>
      <c r="D231" s="1348"/>
      <c r="E231" s="1325"/>
      <c r="F231" s="1271">
        <f>SUM(F211:F230)</f>
        <v>0</v>
      </c>
    </row>
    <row r="232" spans="1:6">
      <c r="A232" s="1310"/>
      <c r="B232" s="1321"/>
      <c r="D232" s="1348"/>
      <c r="E232" s="1325"/>
      <c r="F232" s="1271"/>
    </row>
    <row r="233" spans="1:6">
      <c r="A233" s="1310"/>
      <c r="B233" s="1321"/>
      <c r="D233" s="1348"/>
      <c r="E233" s="1325"/>
      <c r="F233" s="1271"/>
    </row>
    <row r="234" spans="1:6">
      <c r="A234" s="1310"/>
      <c r="B234" s="1321"/>
      <c r="D234" s="1348"/>
      <c r="E234" s="1325"/>
      <c r="F234" s="1271"/>
    </row>
    <row r="235" spans="1:6">
      <c r="A235" s="1310"/>
      <c r="B235" s="1321"/>
      <c r="D235" s="1348"/>
      <c r="E235" s="1325"/>
      <c r="F235" s="1271"/>
    </row>
    <row r="236" spans="1:6">
      <c r="A236" s="1310"/>
      <c r="B236" s="1321"/>
      <c r="D236" s="1348"/>
      <c r="E236" s="1325"/>
      <c r="F236" s="1271"/>
    </row>
    <row r="237" spans="1:6">
      <c r="A237" s="1310"/>
      <c r="B237" s="1321"/>
      <c r="D237" s="1348"/>
      <c r="E237" s="1325"/>
      <c r="F237" s="1271"/>
    </row>
    <row r="238" spans="1:6" ht="18">
      <c r="A238" s="1310"/>
      <c r="B238" s="1349" t="s">
        <v>274</v>
      </c>
      <c r="C238" s="1310"/>
      <c r="D238" s="1310"/>
      <c r="E238" s="1350"/>
      <c r="F238" s="1350"/>
    </row>
    <row r="239" spans="1:6" ht="18">
      <c r="A239" s="1310"/>
      <c r="B239" s="1349"/>
      <c r="C239" s="1310"/>
      <c r="D239" s="1310"/>
      <c r="E239" s="1350"/>
      <c r="F239" s="1350"/>
    </row>
    <row r="240" spans="1:6" ht="18">
      <c r="A240" s="1310"/>
      <c r="B240" s="1349"/>
      <c r="C240" s="1310"/>
      <c r="D240" s="1310"/>
      <c r="E240" s="1350"/>
      <c r="F240" s="1350"/>
    </row>
    <row r="241" spans="1:6" ht="18">
      <c r="A241" s="1310"/>
      <c r="B241" s="1351"/>
      <c r="C241" s="1310"/>
      <c r="D241" s="1310"/>
      <c r="E241" s="1350"/>
      <c r="F241" s="1350"/>
    </row>
    <row r="242" spans="1:6">
      <c r="A242" s="1244" t="s">
        <v>355</v>
      </c>
      <c r="B242" s="1352" t="s">
        <v>1054</v>
      </c>
      <c r="C242" s="1310"/>
      <c r="D242" s="1310"/>
      <c r="E242" s="1331"/>
      <c r="F242" s="1300">
        <f>F95</f>
        <v>0</v>
      </c>
    </row>
    <row r="243" spans="1:6">
      <c r="B243" s="1352"/>
      <c r="C243" s="1310"/>
      <c r="D243" s="1310"/>
      <c r="E243" s="1331"/>
      <c r="F243" s="1300"/>
    </row>
    <row r="244" spans="1:6">
      <c r="A244" s="1244" t="s">
        <v>356</v>
      </c>
      <c r="B244" s="1352" t="s">
        <v>1055</v>
      </c>
      <c r="C244" s="1310"/>
      <c r="D244" s="1310"/>
      <c r="E244" s="1331"/>
      <c r="F244" s="1300">
        <f>F151</f>
        <v>0</v>
      </c>
    </row>
    <row r="245" spans="1:6">
      <c r="B245" s="1352"/>
      <c r="C245" s="1310"/>
      <c r="D245" s="1310"/>
      <c r="E245" s="1331"/>
      <c r="F245" s="1300"/>
    </row>
    <row r="246" spans="1:6">
      <c r="A246" s="1244" t="s">
        <v>357</v>
      </c>
      <c r="B246" s="1352" t="s">
        <v>1056</v>
      </c>
      <c r="C246" s="1310"/>
      <c r="D246" s="1310"/>
      <c r="E246" s="1331"/>
      <c r="F246" s="1300">
        <f>F207</f>
        <v>0</v>
      </c>
    </row>
    <row r="247" spans="1:6">
      <c r="B247" s="1352"/>
      <c r="C247" s="1310"/>
      <c r="D247" s="1310"/>
      <c r="E247" s="1331"/>
      <c r="F247" s="1300"/>
    </row>
    <row r="248" spans="1:6">
      <c r="A248" s="1299" t="s">
        <v>1057</v>
      </c>
      <c r="B248" s="1353" t="s">
        <v>1058</v>
      </c>
      <c r="C248" s="1354"/>
      <c r="D248" s="1354"/>
      <c r="E248" s="1331"/>
      <c r="F248" s="1300">
        <f>F231</f>
        <v>0</v>
      </c>
    </row>
    <row r="249" spans="1:6">
      <c r="A249" s="1355"/>
      <c r="B249" s="1356"/>
      <c r="C249" s="1355"/>
      <c r="D249" s="1355"/>
      <c r="E249" s="1357"/>
      <c r="F249" s="1297"/>
    </row>
    <row r="250" spans="1:6">
      <c r="A250" s="1354"/>
      <c r="B250" s="1358" t="s">
        <v>276</v>
      </c>
      <c r="C250" s="1354"/>
      <c r="D250" s="1354"/>
      <c r="E250" s="1350"/>
      <c r="F250" s="1246">
        <f>SUM(F242:F248)</f>
        <v>0</v>
      </c>
    </row>
    <row r="251" spans="1:6">
      <c r="A251" s="1355"/>
      <c r="B251" s="1359" t="s">
        <v>1695</v>
      </c>
      <c r="C251" s="1355"/>
      <c r="D251" s="1355"/>
      <c r="E251" s="1357"/>
      <c r="F251" s="1297">
        <f>0.25*F250</f>
        <v>0</v>
      </c>
    </row>
    <row r="252" spans="1:6">
      <c r="A252" s="1354"/>
      <c r="B252" s="1358" t="s">
        <v>1696</v>
      </c>
      <c r="C252" s="1354"/>
      <c r="D252" s="1354"/>
      <c r="E252" s="1360"/>
      <c r="F252" s="1361">
        <f>SUM(F250:F251)</f>
        <v>0</v>
      </c>
    </row>
    <row r="253" spans="1:6">
      <c r="A253" s="1362"/>
      <c r="B253" s="1363"/>
      <c r="C253" s="1362"/>
      <c r="D253" s="1362"/>
      <c r="E253" s="1325"/>
      <c r="F253" s="1325"/>
    </row>
    <row r="254" spans="1:6">
      <c r="B254" s="1264"/>
    </row>
    <row r="255" spans="1:6">
      <c r="B255" s="1264"/>
    </row>
  </sheetData>
  <sheetProtection algorithmName="SHA-512" hashValue="8VeTYVRnzv3M0dWmPwM+Dg55dXGTrJvNAUlPyk2HykZdmUCFXMaS8snxv+rmVt1gtNDccwYsQNkeHj1kb9XMHA==" saltValue="hafcNZqSJb2ViH/KNO8+uw==" spinCount="100000" sheet="1" objects="1" scenarios="1"/>
  <pageMargins left="0.9055118110236221" right="0.23622047244094491" top="0.74803149606299213" bottom="0.74803149606299213" header="0.31496062992125984" footer="0.31496062992125984"/>
  <pageSetup paperSize="9" orientation="portrait" horizontalDpi="4294967293" verticalDpi="4294967293" r:id="rId1"/>
  <headerFooter alignWithMargins="0">
    <oddHeader>&amp;L&amp;"Arial Narrow,Regular"&amp;8Investitor:   LUČKA UPRAVA ZADAR
Građevina: RIBARSKA LUKA GAŽENICA, FAZA 3 - SKLADIŠTE&amp;R&amp;"Arial Narrow,Regular"&amp;8T.D. 18009</oddHeader>
    <oddFooter>&amp;L&amp;"Arial Narrow,Regular"&amp;8“ŽAZ-INVEST”d.o.o-Zadar, I.Senjanina 12 a, 
tel/fax 023/300-391      &amp;R&amp;"Arial Narrow,Regular"&amp;8str.&amp;P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E48"/>
  <sheetViews>
    <sheetView view="pageLayout" topLeftCell="A13" zoomScale="90" zoomScaleNormal="100" zoomScalePageLayoutView="90" workbookViewId="0">
      <selection activeCell="B31" sqref="B31"/>
    </sheetView>
  </sheetViews>
  <sheetFormatPr defaultColWidth="9.140625" defaultRowHeight="16.5"/>
  <cols>
    <col min="1" max="1" width="22.7109375" style="1104" customWidth="1"/>
    <col min="2" max="2" width="40.140625" style="1105" customWidth="1"/>
    <col min="3" max="16384" width="9.140625" style="1095"/>
  </cols>
  <sheetData>
    <row r="1" spans="1:5" ht="18" customHeight="1">
      <c r="A1" s="1091" t="s">
        <v>1365</v>
      </c>
      <c r="B1" s="1092" t="s">
        <v>233</v>
      </c>
      <c r="C1" s="1093"/>
      <c r="D1" s="1093"/>
      <c r="E1" s="1094"/>
    </row>
    <row r="2" spans="1:5" ht="18" customHeight="1">
      <c r="A2" s="1091"/>
      <c r="B2" s="1092" t="s">
        <v>1366</v>
      </c>
      <c r="C2" s="1093"/>
      <c r="D2" s="1093"/>
      <c r="E2" s="1094"/>
    </row>
    <row r="3" spans="1:5" ht="33.950000000000003" customHeight="1">
      <c r="A3" s="1096" t="s">
        <v>1367</v>
      </c>
      <c r="B3" s="1894" t="s">
        <v>1368</v>
      </c>
      <c r="C3" s="1894"/>
      <c r="D3" s="1894"/>
      <c r="E3" s="1094"/>
    </row>
    <row r="4" spans="1:5" ht="18" customHeight="1">
      <c r="A4" s="1091" t="s">
        <v>1369</v>
      </c>
      <c r="B4" s="1097" t="s">
        <v>1370</v>
      </c>
      <c r="C4" s="1093"/>
      <c r="D4" s="1093"/>
      <c r="E4" s="1094"/>
    </row>
    <row r="5" spans="1:5" ht="18" customHeight="1">
      <c r="A5" s="1091"/>
      <c r="B5" s="1098" t="s">
        <v>1697</v>
      </c>
      <c r="C5" s="1093"/>
      <c r="D5" s="1093"/>
      <c r="E5" s="1094"/>
    </row>
    <row r="6" spans="1:5" ht="18" customHeight="1">
      <c r="A6" s="1091" t="s">
        <v>1372</v>
      </c>
      <c r="B6" s="1099" t="s">
        <v>1373</v>
      </c>
      <c r="C6" s="1093"/>
      <c r="D6" s="1093"/>
      <c r="E6" s="1094"/>
    </row>
    <row r="7" spans="1:5" ht="18" customHeight="1">
      <c r="A7" s="1091"/>
      <c r="B7" s="1099" t="s">
        <v>1353</v>
      </c>
      <c r="C7" s="1093"/>
      <c r="D7" s="1093"/>
      <c r="E7" s="1094"/>
    </row>
    <row r="8" spans="1:5" ht="18" customHeight="1">
      <c r="A8" s="1091" t="s">
        <v>1378</v>
      </c>
      <c r="B8" s="1100" t="s">
        <v>1698</v>
      </c>
      <c r="C8" s="1093"/>
      <c r="D8" s="1093"/>
      <c r="E8" s="1094"/>
    </row>
    <row r="9" spans="1:5" ht="18" customHeight="1">
      <c r="A9" s="1091"/>
      <c r="B9" s="1100" t="s">
        <v>1699</v>
      </c>
      <c r="C9" s="1093"/>
      <c r="D9" s="1093"/>
      <c r="E9" s="1094"/>
    </row>
    <row r="10" spans="1:5" ht="18" customHeight="1">
      <c r="A10" s="1091" t="s">
        <v>1384</v>
      </c>
      <c r="B10" s="1100" t="s">
        <v>1700</v>
      </c>
      <c r="C10" s="1093"/>
      <c r="D10" s="1093"/>
      <c r="E10" s="1094"/>
    </row>
    <row r="11" spans="1:5" ht="18" customHeight="1">
      <c r="A11" s="1091" t="s">
        <v>1387</v>
      </c>
      <c r="B11" s="1100" t="s">
        <v>1701</v>
      </c>
      <c r="C11" s="1093"/>
      <c r="D11" s="1093"/>
      <c r="E11" s="1094"/>
    </row>
    <row r="12" spans="1:5" ht="18" customHeight="1">
      <c r="A12" s="1101" t="s">
        <v>239</v>
      </c>
      <c r="B12" s="1102" t="s">
        <v>1354</v>
      </c>
      <c r="C12" s="1094"/>
      <c r="D12" s="1094"/>
      <c r="E12" s="1094"/>
    </row>
    <row r="13" spans="1:5" ht="18" customHeight="1">
      <c r="A13" s="1101"/>
      <c r="B13" s="1102"/>
      <c r="C13" s="1094"/>
      <c r="D13" s="1094"/>
      <c r="E13" s="1094"/>
    </row>
    <row r="14" spans="1:5" ht="18" customHeight="1">
      <c r="A14" s="1101"/>
      <c r="B14" s="1102"/>
      <c r="C14" s="1094"/>
      <c r="D14" s="1094"/>
      <c r="E14" s="1094"/>
    </row>
    <row r="15" spans="1:5" ht="18" customHeight="1">
      <c r="A15" s="1101"/>
      <c r="B15" s="1102"/>
      <c r="C15" s="1094"/>
      <c r="D15" s="1094"/>
      <c r="E15" s="1094"/>
    </row>
    <row r="16" spans="1:5" ht="18" customHeight="1">
      <c r="A16" s="1101"/>
      <c r="B16" s="1102"/>
      <c r="C16" s="1094"/>
      <c r="D16" s="1094"/>
      <c r="E16" s="1094"/>
    </row>
    <row r="17" spans="1:5" ht="18" customHeight="1">
      <c r="A17" s="1101"/>
      <c r="B17" s="1102"/>
      <c r="C17" s="1094"/>
      <c r="D17" s="1094"/>
      <c r="E17" s="1094"/>
    </row>
    <row r="18" spans="1:5" ht="18" customHeight="1">
      <c r="A18" s="1101"/>
      <c r="B18" s="1102"/>
      <c r="C18" s="1094"/>
      <c r="D18" s="1094"/>
      <c r="E18" s="1094"/>
    </row>
    <row r="19" spans="1:5" ht="18" customHeight="1">
      <c r="A19" s="1101"/>
      <c r="B19" s="1102"/>
      <c r="C19" s="1094"/>
      <c r="D19" s="1094"/>
      <c r="E19" s="1094"/>
    </row>
    <row r="20" spans="1:5" ht="18" customHeight="1">
      <c r="A20" s="1101"/>
      <c r="B20" s="1102"/>
      <c r="C20" s="1094"/>
      <c r="D20" s="1094"/>
      <c r="E20" s="1094"/>
    </row>
    <row r="21" spans="1:5" ht="42.6" customHeight="1">
      <c r="A21" s="1895" t="s">
        <v>1389</v>
      </c>
      <c r="B21" s="1895"/>
      <c r="C21" s="1895"/>
      <c r="D21" s="1895"/>
      <c r="E21" s="1103"/>
    </row>
    <row r="22" spans="1:5" ht="18" customHeight="1">
      <c r="A22" s="1101"/>
      <c r="B22" s="1102"/>
      <c r="C22" s="1094"/>
      <c r="D22" s="1094"/>
      <c r="E22" s="1094"/>
    </row>
    <row r="23" spans="1:5" ht="28.35" customHeight="1">
      <c r="A23" s="1896" t="s">
        <v>1702</v>
      </c>
      <c r="B23" s="1896"/>
      <c r="C23" s="1896"/>
      <c r="D23" s="1896"/>
      <c r="E23" s="1094"/>
    </row>
    <row r="24" spans="1:5" ht="18" customHeight="1">
      <c r="A24" s="1101"/>
      <c r="B24" s="1102"/>
      <c r="C24" s="1094"/>
      <c r="D24" s="1094"/>
      <c r="E24" s="1094"/>
    </row>
    <row r="25" spans="1:5" ht="18" customHeight="1">
      <c r="A25" s="1101"/>
      <c r="B25" s="1102"/>
      <c r="C25" s="1094"/>
      <c r="D25" s="1094"/>
      <c r="E25" s="1094"/>
    </row>
    <row r="26" spans="1:5" ht="18" customHeight="1">
      <c r="A26" s="1101"/>
      <c r="B26" s="1102"/>
      <c r="C26" s="1094"/>
      <c r="D26" s="1094"/>
      <c r="E26" s="1094"/>
    </row>
    <row r="27" spans="1:5" ht="18" customHeight="1">
      <c r="A27" s="1101"/>
      <c r="B27" s="1102"/>
      <c r="C27" s="1094"/>
      <c r="D27" s="1094"/>
      <c r="E27" s="1094"/>
    </row>
    <row r="28" spans="1:5" ht="18" customHeight="1">
      <c r="A28" s="1101"/>
      <c r="B28" s="1102"/>
      <c r="C28" s="1094"/>
      <c r="D28" s="1094"/>
      <c r="E28" s="1094"/>
    </row>
    <row r="29" spans="1:5" ht="18" customHeight="1">
      <c r="A29" s="1101"/>
      <c r="B29" s="1102"/>
      <c r="C29" s="1094"/>
      <c r="D29" s="1094"/>
      <c r="E29" s="1094"/>
    </row>
    <row r="30" spans="1:5" ht="18" customHeight="1">
      <c r="A30" s="1101"/>
      <c r="B30" s="1102"/>
      <c r="C30" s="1094"/>
      <c r="D30" s="1094"/>
      <c r="E30" s="1094"/>
    </row>
    <row r="31" spans="1:5" ht="18" customHeight="1">
      <c r="A31" s="1101"/>
      <c r="B31" s="1102"/>
      <c r="C31" s="1094"/>
      <c r="D31" s="1094"/>
      <c r="E31" s="1094"/>
    </row>
    <row r="32" spans="1:5" ht="18" customHeight="1">
      <c r="A32" s="1101"/>
      <c r="B32" s="1102"/>
      <c r="C32" s="1094"/>
      <c r="D32" s="1094"/>
      <c r="E32" s="1094"/>
    </row>
    <row r="33" spans="1:5" ht="18" customHeight="1">
      <c r="A33" s="1101"/>
      <c r="B33" s="1102"/>
      <c r="C33" s="1094"/>
      <c r="D33" s="1094"/>
      <c r="E33" s="1094"/>
    </row>
    <row r="34" spans="1:5" ht="18" customHeight="1">
      <c r="A34" s="1101"/>
      <c r="B34" s="1102"/>
      <c r="C34" s="1094"/>
      <c r="D34" s="1094"/>
      <c r="E34" s="1094"/>
    </row>
    <row r="35" spans="1:5" ht="18" customHeight="1">
      <c r="A35" s="1101"/>
      <c r="B35" s="1102"/>
      <c r="C35" s="1094"/>
      <c r="D35" s="1094"/>
      <c r="E35" s="1094"/>
    </row>
    <row r="36" spans="1:5" ht="18" customHeight="1">
      <c r="A36" s="1101"/>
      <c r="B36" s="1102"/>
      <c r="C36" s="1094"/>
      <c r="D36" s="1094"/>
      <c r="E36" s="1094"/>
    </row>
    <row r="37" spans="1:5" ht="18" customHeight="1">
      <c r="A37" s="1101"/>
      <c r="B37" s="1102"/>
      <c r="C37" s="1094"/>
      <c r="D37" s="1094"/>
      <c r="E37" s="1094"/>
    </row>
    <row r="38" spans="1:5" ht="18" customHeight="1">
      <c r="A38" s="1101"/>
      <c r="B38" s="1102"/>
      <c r="C38" s="1094"/>
      <c r="D38" s="1094"/>
      <c r="E38" s="1094"/>
    </row>
    <row r="39" spans="1:5" ht="18" customHeight="1">
      <c r="A39" s="1101"/>
      <c r="B39" s="1102"/>
      <c r="C39" s="1094"/>
      <c r="D39" s="1094"/>
      <c r="E39" s="1094"/>
    </row>
    <row r="40" spans="1:5" ht="18" customHeight="1">
      <c r="A40" s="1101"/>
      <c r="B40" s="1102"/>
      <c r="C40" s="1094"/>
      <c r="D40" s="1094"/>
      <c r="E40" s="1094"/>
    </row>
    <row r="41" spans="1:5" ht="18" customHeight="1">
      <c r="A41" s="1101"/>
      <c r="B41" s="1102"/>
      <c r="C41" s="1094"/>
      <c r="D41" s="1094"/>
      <c r="E41" s="1094"/>
    </row>
    <row r="42" spans="1:5" ht="18" customHeight="1">
      <c r="A42" s="1101"/>
      <c r="B42" s="1102"/>
      <c r="C42" s="1094"/>
      <c r="D42" s="1094"/>
      <c r="E42" s="1094"/>
    </row>
    <row r="43" spans="1:5" ht="18" customHeight="1">
      <c r="A43" s="1101"/>
      <c r="B43" s="1102"/>
      <c r="C43" s="1094"/>
      <c r="D43" s="1094"/>
      <c r="E43" s="1094"/>
    </row>
    <row r="44" spans="1:5" ht="18" customHeight="1"/>
    <row r="45" spans="1:5" ht="18" customHeight="1"/>
    <row r="46" spans="1:5" ht="18" customHeight="1"/>
    <row r="47" spans="1:5" ht="18" customHeight="1"/>
    <row r="48" spans="1:5" ht="18" customHeight="1"/>
  </sheetData>
  <mergeCells count="3">
    <mergeCell ref="B3:D3"/>
    <mergeCell ref="A21:D21"/>
    <mergeCell ref="A23:D23"/>
  </mergeCells>
  <pageMargins left="0.9055118110236221" right="0.9055118110236221" top="0.98425196850393704" bottom="0.94488188976377963" header="0" footer="0.39370078740157483"/>
  <pageSetup paperSize="9" orientation="portrait" r:id="rId1"/>
  <headerFooter differentFirst="1">
    <firstFooter>&amp;C&amp;"Arial Narrow,Regular"&amp;8Zadar, ožujak 2019.</firstFooter>
  </headerFooter>
  <rowBreaks count="1" manualBreakCount="1">
    <brk id="38"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41"/>
  <sheetViews>
    <sheetView showZeros="0" view="pageLayout" topLeftCell="A399" zoomScale="55" zoomScaleNormal="120" zoomScaleSheetLayoutView="80" zoomScalePageLayoutView="55" workbookViewId="0">
      <selection activeCell="E438" sqref="E438"/>
    </sheetView>
  </sheetViews>
  <sheetFormatPr defaultColWidth="9.42578125" defaultRowHeight="13.15" customHeight="1"/>
  <cols>
    <col min="1" max="1" width="8.85546875" style="1366" customWidth="1"/>
    <col min="2" max="2" width="1.28515625" style="1366" customWidth="1"/>
    <col min="3" max="3" width="43.42578125" style="1366" customWidth="1"/>
    <col min="4" max="4" width="9" style="1366" customWidth="1"/>
    <col min="5" max="5" width="8.28515625" style="1366" customWidth="1"/>
    <col min="6" max="6" width="10.140625" style="1366" customWidth="1"/>
    <col min="7" max="7" width="18.140625" style="1366" customWidth="1"/>
    <col min="8" max="9" width="9.42578125" style="1366" customWidth="1"/>
    <col min="10" max="16384" width="9.42578125" style="1365"/>
  </cols>
  <sheetData>
    <row r="1" spans="1:7" ht="13.7" customHeight="1">
      <c r="A1" s="1364"/>
      <c r="B1" s="1364"/>
      <c r="C1" s="1364"/>
      <c r="D1" s="1365"/>
      <c r="E1" s="1365"/>
      <c r="F1" s="1365"/>
      <c r="G1" s="1365"/>
    </row>
    <row r="3" spans="1:7" s="1366" customFormat="1" ht="13.7" customHeight="1">
      <c r="A3" s="1367"/>
      <c r="B3" s="1364"/>
      <c r="C3" s="1368" t="s">
        <v>1703</v>
      </c>
      <c r="D3" s="1365"/>
      <c r="E3" s="1365"/>
      <c r="F3" s="1365"/>
      <c r="G3" s="1365"/>
    </row>
    <row r="4" spans="1:7" s="1366" customFormat="1" ht="13.7" customHeight="1">
      <c r="A4" s="1364"/>
      <c r="B4" s="1364"/>
      <c r="C4" s="1368"/>
      <c r="D4" s="1365"/>
      <c r="E4" s="1365"/>
      <c r="F4" s="1365"/>
      <c r="G4" s="1365"/>
    </row>
    <row r="5" spans="1:7" s="1366" customFormat="1" ht="13.7" customHeight="1">
      <c r="A5" s="1364"/>
      <c r="B5" s="1364"/>
      <c r="C5" s="1368"/>
      <c r="D5" s="1365"/>
      <c r="E5" s="1365"/>
      <c r="F5" s="1365"/>
      <c r="G5" s="1365"/>
    </row>
    <row r="6" spans="1:7" ht="13.7" customHeight="1">
      <c r="A6" s="1364"/>
      <c r="B6" s="1364"/>
      <c r="C6" s="1369" t="s">
        <v>319</v>
      </c>
      <c r="D6" s="1365"/>
      <c r="E6" s="1365"/>
      <c r="F6" s="1365"/>
      <c r="G6" s="1365"/>
    </row>
    <row r="7" spans="1:7" ht="39" customHeight="1">
      <c r="A7" s="1364"/>
      <c r="B7" s="1364"/>
      <c r="C7" s="1370" t="s">
        <v>320</v>
      </c>
      <c r="D7" s="1365"/>
      <c r="E7" s="1365"/>
      <c r="F7" s="1365"/>
      <c r="G7" s="1365"/>
    </row>
    <row r="8" spans="1:7" ht="20.25" customHeight="1">
      <c r="A8" s="1364"/>
      <c r="B8" s="1371"/>
      <c r="C8" s="1365"/>
      <c r="D8" s="1365"/>
      <c r="E8" s="1365"/>
      <c r="F8" s="1365"/>
      <c r="G8" s="1365"/>
    </row>
    <row r="9" spans="1:7" ht="9.75" customHeight="1">
      <c r="A9" s="1372"/>
      <c r="B9" s="1373"/>
      <c r="C9" s="1374"/>
      <c r="D9" s="1375"/>
      <c r="E9" s="1376"/>
      <c r="F9" s="1377"/>
      <c r="G9" s="1378"/>
    </row>
    <row r="10" spans="1:7" ht="27" customHeight="1">
      <c r="A10" s="1379" t="s">
        <v>321</v>
      </c>
      <c r="B10" s="1380"/>
      <c r="C10" s="1381" t="s">
        <v>322</v>
      </c>
      <c r="D10" s="1381" t="s">
        <v>323</v>
      </c>
      <c r="E10" s="1381" t="s">
        <v>165</v>
      </c>
      <c r="F10" s="1381" t="s">
        <v>324</v>
      </c>
      <c r="G10" s="1381" t="s">
        <v>325</v>
      </c>
    </row>
    <row r="11" spans="1:7" ht="12.75" customHeight="1">
      <c r="A11" s="1382"/>
      <c r="B11" s="1383"/>
      <c r="C11" s="1384"/>
      <c r="D11" s="1385"/>
      <c r="E11" s="1386"/>
      <c r="F11" s="1387"/>
      <c r="G11" s="1388"/>
    </row>
    <row r="12" spans="1:7" s="1396" customFormat="1" ht="12.75">
      <c r="A12" s="1389" t="s">
        <v>167</v>
      </c>
      <c r="B12" s="1390"/>
      <c r="C12" s="1391" t="s">
        <v>754</v>
      </c>
      <c r="D12" s="1392"/>
      <c r="E12" s="1393"/>
      <c r="F12" s="1394"/>
      <c r="G12" s="1395"/>
    </row>
    <row r="13" spans="1:7" ht="12.75" customHeight="1">
      <c r="A13" s="1382"/>
      <c r="B13" s="1383"/>
      <c r="C13" s="1384"/>
      <c r="D13" s="1385"/>
      <c r="E13" s="1386"/>
      <c r="F13" s="1387"/>
      <c r="G13" s="1388"/>
    </row>
    <row r="14" spans="1:7" s="1396" customFormat="1" ht="12.75">
      <c r="A14" s="1389" t="s">
        <v>170</v>
      </c>
      <c r="B14" s="1390"/>
      <c r="C14" s="1391" t="s">
        <v>1704</v>
      </c>
      <c r="D14" s="1392"/>
      <c r="E14" s="1393"/>
      <c r="F14" s="1394"/>
      <c r="G14" s="1395"/>
    </row>
    <row r="15" spans="1:7" s="1396" customFormat="1" ht="12.75">
      <c r="A15" s="1389"/>
      <c r="B15" s="1390"/>
      <c r="C15" s="1391"/>
      <c r="D15" s="1392"/>
      <c r="E15" s="1393"/>
      <c r="F15" s="1394"/>
      <c r="G15" s="1395"/>
    </row>
    <row r="16" spans="1:7" s="1396" customFormat="1" ht="153">
      <c r="A16" s="1397"/>
      <c r="B16" s="1390"/>
      <c r="C16" s="1398" t="s">
        <v>1705</v>
      </c>
      <c r="D16" s="1392"/>
      <c r="E16" s="1399"/>
      <c r="F16" s="1772"/>
      <c r="G16" s="1395"/>
    </row>
    <row r="17" spans="1:7" s="1396" customFormat="1" ht="89.25">
      <c r="A17" s="1397"/>
      <c r="B17" s="1390"/>
      <c r="C17" s="1398" t="s">
        <v>841</v>
      </c>
      <c r="D17" s="1392" t="s">
        <v>106</v>
      </c>
      <c r="E17" s="1399">
        <v>1</v>
      </c>
      <c r="F17" s="1772"/>
      <c r="G17" s="1395"/>
    </row>
    <row r="18" spans="1:7" s="1396" customFormat="1" ht="12.75">
      <c r="A18" s="1397"/>
      <c r="B18" s="1390"/>
      <c r="C18" s="1398"/>
      <c r="D18" s="1392"/>
      <c r="E18" s="1399"/>
      <c r="F18" s="1772"/>
      <c r="G18" s="1395"/>
    </row>
    <row r="19" spans="1:7" s="1396" customFormat="1" ht="12.75">
      <c r="A19" s="1397"/>
      <c r="B19" s="1390"/>
      <c r="C19" s="1400" t="s">
        <v>761</v>
      </c>
      <c r="D19" s="1392"/>
      <c r="E19" s="1399"/>
      <c r="F19" s="1772"/>
      <c r="G19" s="1395"/>
    </row>
    <row r="20" spans="1:7" s="1396" customFormat="1" ht="12.75">
      <c r="A20" s="1397"/>
      <c r="B20" s="1390"/>
      <c r="C20" s="1400"/>
      <c r="D20" s="1392"/>
      <c r="E20" s="1399"/>
      <c r="F20" s="1772"/>
      <c r="G20" s="1395"/>
    </row>
    <row r="21" spans="1:7" s="1396" customFormat="1" ht="12.75">
      <c r="A21" s="1397"/>
      <c r="B21" s="1390"/>
      <c r="C21" s="1401" t="s">
        <v>1706</v>
      </c>
      <c r="D21" s="1392"/>
      <c r="E21" s="1393"/>
      <c r="F21" s="1772"/>
      <c r="G21" s="1395"/>
    </row>
    <row r="22" spans="1:7" s="1396" customFormat="1" ht="12.75">
      <c r="A22" s="1397"/>
      <c r="B22" s="1390"/>
      <c r="C22" s="1401"/>
      <c r="D22" s="1392"/>
      <c r="E22" s="1393"/>
      <c r="F22" s="1772"/>
      <c r="G22" s="1395"/>
    </row>
    <row r="23" spans="1:7" s="1396" customFormat="1" ht="38.25">
      <c r="A23" s="1402"/>
      <c r="B23" s="1390" t="s">
        <v>198</v>
      </c>
      <c r="C23" s="1400" t="s">
        <v>1707</v>
      </c>
      <c r="D23" s="1392" t="s">
        <v>106</v>
      </c>
      <c r="E23" s="1393">
        <v>1</v>
      </c>
      <c r="F23" s="1772"/>
      <c r="G23" s="1395"/>
    </row>
    <row r="24" spans="1:7" s="1396" customFormat="1" ht="16.5">
      <c r="A24" s="1402"/>
      <c r="B24" s="1390"/>
      <c r="C24" s="1400"/>
      <c r="D24" s="1392"/>
      <c r="E24" s="1393"/>
      <c r="F24" s="1772"/>
      <c r="G24" s="1395"/>
    </row>
    <row r="25" spans="1:7" s="1396" customFormat="1" ht="38.25">
      <c r="A25" s="1403"/>
      <c r="B25" s="1390" t="s">
        <v>198</v>
      </c>
      <c r="C25" s="1404" t="s">
        <v>1708</v>
      </c>
      <c r="D25" s="1392" t="s">
        <v>106</v>
      </c>
      <c r="E25" s="1393">
        <v>3</v>
      </c>
      <c r="F25" s="1772"/>
      <c r="G25" s="1395"/>
    </row>
    <row r="26" spans="1:7" s="1396" customFormat="1" ht="12.75">
      <c r="A26" s="1403"/>
      <c r="B26" s="1405"/>
      <c r="C26" s="1391"/>
      <c r="D26" s="1392"/>
      <c r="E26" s="1393"/>
      <c r="F26" s="1772"/>
      <c r="G26" s="1395"/>
    </row>
    <row r="27" spans="1:7" s="1396" customFormat="1" ht="25.5">
      <c r="A27" s="1403"/>
      <c r="B27" s="1390" t="s">
        <v>198</v>
      </c>
      <c r="C27" s="1404" t="s">
        <v>1709</v>
      </c>
      <c r="D27" s="1392" t="s">
        <v>106</v>
      </c>
      <c r="E27" s="1393">
        <v>4</v>
      </c>
      <c r="F27" s="1772"/>
      <c r="G27" s="1395"/>
    </row>
    <row r="28" spans="1:7" s="1396" customFormat="1" ht="12.75">
      <c r="A28" s="1403"/>
      <c r="B28" s="1405"/>
      <c r="C28" s="1391"/>
      <c r="D28" s="1392"/>
      <c r="E28" s="1393"/>
      <c r="F28" s="1772"/>
      <c r="G28" s="1395"/>
    </row>
    <row r="29" spans="1:7" s="1396" customFormat="1" ht="63.75">
      <c r="A29" s="1402"/>
      <c r="B29" s="1390" t="s">
        <v>198</v>
      </c>
      <c r="C29" s="1400" t="s">
        <v>1710</v>
      </c>
      <c r="D29" s="1392" t="s">
        <v>106</v>
      </c>
      <c r="E29" s="1393">
        <v>1</v>
      </c>
      <c r="F29" s="1772"/>
      <c r="G29" s="1395"/>
    </row>
    <row r="30" spans="1:7" s="1396" customFormat="1" ht="12.75">
      <c r="A30" s="1403"/>
      <c r="B30" s="1405"/>
      <c r="C30" s="1391"/>
      <c r="D30" s="1392"/>
      <c r="E30" s="1393"/>
      <c r="F30" s="1772"/>
      <c r="G30" s="1395"/>
    </row>
    <row r="31" spans="1:7" s="1396" customFormat="1" ht="63.75">
      <c r="A31" s="1402"/>
      <c r="B31" s="1390" t="s">
        <v>198</v>
      </c>
      <c r="C31" s="1400" t="s">
        <v>779</v>
      </c>
      <c r="D31" s="1392" t="s">
        <v>106</v>
      </c>
      <c r="E31" s="1399">
        <v>3</v>
      </c>
      <c r="F31" s="1772"/>
      <c r="G31" s="1395"/>
    </row>
    <row r="32" spans="1:7" s="1396" customFormat="1" ht="16.5">
      <c r="A32" s="1402"/>
      <c r="B32" s="1390"/>
      <c r="C32" s="1400"/>
      <c r="D32" s="1392"/>
      <c r="E32" s="1399"/>
      <c r="F32" s="1772"/>
      <c r="G32" s="1395"/>
    </row>
    <row r="33" spans="1:7" s="1396" customFormat="1" ht="25.5">
      <c r="A33" s="1402"/>
      <c r="B33" s="1390" t="s">
        <v>198</v>
      </c>
      <c r="C33" s="1404" t="s">
        <v>1711</v>
      </c>
      <c r="D33" s="1392" t="s">
        <v>106</v>
      </c>
      <c r="E33" s="1393">
        <v>1</v>
      </c>
      <c r="F33" s="1772"/>
      <c r="G33" s="1395"/>
    </row>
    <row r="34" spans="1:7" s="1396" customFormat="1" ht="12.75">
      <c r="A34" s="1397"/>
      <c r="B34" s="1390"/>
      <c r="C34" s="1398"/>
      <c r="D34" s="1392"/>
      <c r="E34" s="1393"/>
      <c r="F34" s="1772"/>
      <c r="G34" s="1395"/>
    </row>
    <row r="35" spans="1:7" s="1396" customFormat="1" ht="41.25">
      <c r="A35" s="1402"/>
      <c r="B35" s="1390" t="s">
        <v>198</v>
      </c>
      <c r="C35" s="1400" t="s">
        <v>1712</v>
      </c>
      <c r="D35" s="1392" t="s">
        <v>106</v>
      </c>
      <c r="E35" s="1393">
        <v>1</v>
      </c>
      <c r="F35" s="1772"/>
      <c r="G35" s="1395"/>
    </row>
    <row r="36" spans="1:7" s="1396" customFormat="1" ht="12.75">
      <c r="A36" s="1397"/>
      <c r="B36" s="1390"/>
      <c r="C36" s="1401"/>
      <c r="D36" s="1392"/>
      <c r="E36" s="1393"/>
      <c r="F36" s="1772"/>
      <c r="G36" s="1395"/>
    </row>
    <row r="37" spans="1:7" s="1396" customFormat="1" ht="12.75">
      <c r="A37" s="1397"/>
      <c r="B37" s="1390"/>
      <c r="C37" s="1398"/>
      <c r="D37" s="1392"/>
      <c r="E37" s="1399"/>
      <c r="F37" s="1772"/>
      <c r="G37" s="1395"/>
    </row>
    <row r="38" spans="1:7" s="1396" customFormat="1" ht="12.75">
      <c r="A38" s="1397"/>
      <c r="B38" s="1390"/>
      <c r="C38" s="1401" t="s">
        <v>1713</v>
      </c>
      <c r="D38" s="1392"/>
      <c r="E38" s="1393"/>
      <c r="F38" s="1772"/>
      <c r="G38" s="1395"/>
    </row>
    <row r="39" spans="1:7" s="1396" customFormat="1" ht="12.75">
      <c r="A39" s="1397"/>
      <c r="B39" s="1390"/>
      <c r="C39" s="1398"/>
      <c r="D39" s="1392"/>
      <c r="E39" s="1399"/>
      <c r="F39" s="1772"/>
      <c r="G39" s="1395"/>
    </row>
    <row r="40" spans="1:7" s="1396" customFormat="1" ht="41.25">
      <c r="A40" s="1402"/>
      <c r="B40" s="1390" t="s">
        <v>198</v>
      </c>
      <c r="C40" s="1404" t="s">
        <v>1714</v>
      </c>
      <c r="D40" s="1392" t="s">
        <v>106</v>
      </c>
      <c r="E40" s="1393">
        <v>6</v>
      </c>
      <c r="F40" s="1772"/>
      <c r="G40" s="1395"/>
    </row>
    <row r="41" spans="1:7" s="1396" customFormat="1" ht="12.75">
      <c r="A41" s="1397"/>
      <c r="B41" s="1390"/>
      <c r="C41" s="1398"/>
      <c r="D41" s="1392"/>
      <c r="E41" s="1399"/>
      <c r="F41" s="1772"/>
      <c r="G41" s="1395"/>
    </row>
    <row r="42" spans="1:7" s="1396" customFormat="1" ht="38.25">
      <c r="A42" s="1403"/>
      <c r="B42" s="1390" t="s">
        <v>198</v>
      </c>
      <c r="C42" s="1404" t="s">
        <v>1708</v>
      </c>
      <c r="D42" s="1392" t="s">
        <v>106</v>
      </c>
      <c r="E42" s="1393">
        <v>18</v>
      </c>
      <c r="F42" s="1772"/>
      <c r="G42" s="1395"/>
    </row>
    <row r="43" spans="1:7" s="1396" customFormat="1" ht="12.75">
      <c r="A43" s="1403"/>
      <c r="B43" s="1405"/>
      <c r="C43" s="1391"/>
      <c r="D43" s="1392"/>
      <c r="E43" s="1393"/>
      <c r="F43" s="1772"/>
      <c r="G43" s="1395"/>
    </row>
    <row r="44" spans="1:7" s="1396" customFormat="1" ht="25.5">
      <c r="A44" s="1403"/>
      <c r="B44" s="1390" t="s">
        <v>198</v>
      </c>
      <c r="C44" s="1404" t="s">
        <v>1709</v>
      </c>
      <c r="D44" s="1392" t="s">
        <v>106</v>
      </c>
      <c r="E44" s="1393">
        <v>24</v>
      </c>
      <c r="F44" s="1772"/>
      <c r="G44" s="1395"/>
    </row>
    <row r="45" spans="1:7" s="1396" customFormat="1" ht="12.75">
      <c r="A45" s="1403"/>
      <c r="B45" s="1405"/>
      <c r="C45" s="1391"/>
      <c r="D45" s="1392"/>
      <c r="E45" s="1393"/>
      <c r="F45" s="1772"/>
      <c r="G45" s="1395"/>
    </row>
    <row r="46" spans="1:7" s="1396" customFormat="1" ht="63.75">
      <c r="A46" s="1402"/>
      <c r="B46" s="1390" t="s">
        <v>198</v>
      </c>
      <c r="C46" s="1400" t="s">
        <v>1710</v>
      </c>
      <c r="D46" s="1392" t="s">
        <v>106</v>
      </c>
      <c r="E46" s="1393">
        <v>6</v>
      </c>
      <c r="F46" s="1772"/>
      <c r="G46" s="1395"/>
    </row>
    <row r="47" spans="1:7" s="1396" customFormat="1" ht="12.75">
      <c r="A47" s="1403"/>
      <c r="B47" s="1405"/>
      <c r="C47" s="1391"/>
      <c r="D47" s="1392"/>
      <c r="E47" s="1393"/>
      <c r="F47" s="1772"/>
      <c r="G47" s="1395"/>
    </row>
    <row r="48" spans="1:7" s="1396" customFormat="1" ht="63.75">
      <c r="A48" s="1402"/>
      <c r="B48" s="1390" t="s">
        <v>198</v>
      </c>
      <c r="C48" s="1400" t="s">
        <v>779</v>
      </c>
      <c r="D48" s="1392" t="s">
        <v>106</v>
      </c>
      <c r="E48" s="1399">
        <v>18</v>
      </c>
      <c r="F48" s="1772"/>
      <c r="G48" s="1395"/>
    </row>
    <row r="49" spans="1:7" s="1396" customFormat="1" ht="16.5">
      <c r="A49" s="1402"/>
      <c r="B49" s="1390"/>
      <c r="C49" s="1400"/>
      <c r="D49" s="1392"/>
      <c r="E49" s="1399"/>
      <c r="F49" s="1772"/>
      <c r="G49" s="1395"/>
    </row>
    <row r="50" spans="1:7" s="1396" customFormat="1" ht="12.75">
      <c r="A50" s="1397"/>
      <c r="B50" s="1390"/>
      <c r="C50" s="1398"/>
      <c r="D50" s="1392"/>
      <c r="E50" s="1399"/>
      <c r="F50" s="1772"/>
      <c r="G50" s="1395"/>
    </row>
    <row r="51" spans="1:7" s="1396" customFormat="1" ht="12.75">
      <c r="A51" s="1397"/>
      <c r="B51" s="1390"/>
      <c r="C51" s="1401" t="s">
        <v>1715</v>
      </c>
      <c r="D51" s="1392"/>
      <c r="E51" s="1393"/>
      <c r="F51" s="1772"/>
      <c r="G51" s="1395"/>
    </row>
    <row r="52" spans="1:7" s="1396" customFormat="1" ht="12.75">
      <c r="A52" s="1397"/>
      <c r="B52" s="1390"/>
      <c r="C52" s="1398"/>
      <c r="D52" s="1392"/>
      <c r="E52" s="1399"/>
      <c r="F52" s="1772"/>
      <c r="G52" s="1395"/>
    </row>
    <row r="53" spans="1:7" s="1396" customFormat="1" ht="41.25">
      <c r="A53" s="1402"/>
      <c r="B53" s="1390" t="s">
        <v>198</v>
      </c>
      <c r="C53" s="1404" t="s">
        <v>1714</v>
      </c>
      <c r="D53" s="1392" t="s">
        <v>106</v>
      </c>
      <c r="E53" s="1393">
        <v>1</v>
      </c>
      <c r="F53" s="1772"/>
      <c r="G53" s="1395"/>
    </row>
    <row r="54" spans="1:7" s="1396" customFormat="1" ht="12.75">
      <c r="A54" s="1397"/>
      <c r="B54" s="1390"/>
      <c r="C54" s="1398"/>
      <c r="D54" s="1392"/>
      <c r="E54" s="1399"/>
      <c r="F54" s="1772"/>
      <c r="G54" s="1395"/>
    </row>
    <row r="55" spans="1:7" s="1396" customFormat="1" ht="38.25">
      <c r="A55" s="1403"/>
      <c r="B55" s="1390" t="s">
        <v>198</v>
      </c>
      <c r="C55" s="1404" t="s">
        <v>1708</v>
      </c>
      <c r="D55" s="1392" t="s">
        <v>106</v>
      </c>
      <c r="E55" s="1393">
        <v>3</v>
      </c>
      <c r="F55" s="1772"/>
      <c r="G55" s="1395"/>
    </row>
    <row r="56" spans="1:7" s="1396" customFormat="1" ht="12.75">
      <c r="A56" s="1403"/>
      <c r="B56" s="1405"/>
      <c r="C56" s="1391"/>
      <c r="D56" s="1392"/>
      <c r="E56" s="1393"/>
      <c r="F56" s="1772"/>
      <c r="G56" s="1395"/>
    </row>
    <row r="57" spans="1:7" s="1396" customFormat="1" ht="25.5">
      <c r="A57" s="1403"/>
      <c r="B57" s="1390" t="s">
        <v>198</v>
      </c>
      <c r="C57" s="1404" t="s">
        <v>1709</v>
      </c>
      <c r="D57" s="1392" t="s">
        <v>106</v>
      </c>
      <c r="E57" s="1393">
        <v>4</v>
      </c>
      <c r="F57" s="1772"/>
      <c r="G57" s="1395"/>
    </row>
    <row r="58" spans="1:7" s="1396" customFormat="1" ht="12.75">
      <c r="A58" s="1403"/>
      <c r="B58" s="1405"/>
      <c r="C58" s="1391"/>
      <c r="D58" s="1392"/>
      <c r="E58" s="1393"/>
      <c r="F58" s="1772"/>
      <c r="G58" s="1395"/>
    </row>
    <row r="59" spans="1:7" s="1396" customFormat="1" ht="63.75">
      <c r="A59" s="1402"/>
      <c r="B59" s="1390" t="s">
        <v>198</v>
      </c>
      <c r="C59" s="1400" t="s">
        <v>1710</v>
      </c>
      <c r="D59" s="1392" t="s">
        <v>106</v>
      </c>
      <c r="E59" s="1393">
        <v>1</v>
      </c>
      <c r="F59" s="1772"/>
      <c r="G59" s="1395"/>
    </row>
    <row r="60" spans="1:7" s="1396" customFormat="1" ht="12.75">
      <c r="A60" s="1403"/>
      <c r="B60" s="1405"/>
      <c r="C60" s="1391"/>
      <c r="D60" s="1392"/>
      <c r="E60" s="1393"/>
      <c r="F60" s="1772"/>
      <c r="G60" s="1395"/>
    </row>
    <row r="61" spans="1:7" s="1396" customFormat="1" ht="63.75">
      <c r="A61" s="1402"/>
      <c r="B61" s="1390" t="s">
        <v>198</v>
      </c>
      <c r="C61" s="1400" t="s">
        <v>779</v>
      </c>
      <c r="D61" s="1392" t="s">
        <v>106</v>
      </c>
      <c r="E61" s="1399">
        <v>3</v>
      </c>
      <c r="F61" s="1772"/>
      <c r="G61" s="1395"/>
    </row>
    <row r="62" spans="1:7" s="1396" customFormat="1" ht="16.5">
      <c r="A62" s="1402"/>
      <c r="B62" s="1390"/>
      <c r="C62" s="1400"/>
      <c r="D62" s="1392"/>
      <c r="E62" s="1399"/>
      <c r="F62" s="1772"/>
      <c r="G62" s="1395"/>
    </row>
    <row r="63" spans="1:7" s="1396" customFormat="1" ht="25.5">
      <c r="A63" s="1397"/>
      <c r="B63" s="1390" t="s">
        <v>198</v>
      </c>
      <c r="C63" s="1404" t="s">
        <v>843</v>
      </c>
      <c r="D63" s="1392" t="s">
        <v>106</v>
      </c>
      <c r="E63" s="1399">
        <v>1</v>
      </c>
      <c r="F63" s="1772"/>
      <c r="G63" s="1395"/>
    </row>
    <row r="64" spans="1:7" s="1396" customFormat="1" ht="12.75">
      <c r="A64" s="1397"/>
      <c r="B64" s="1390"/>
      <c r="C64" s="1398"/>
      <c r="D64" s="1392"/>
      <c r="E64" s="1399"/>
      <c r="F64" s="1772"/>
      <c r="G64" s="1395"/>
    </row>
    <row r="65" spans="1:7" s="1396" customFormat="1" ht="25.5">
      <c r="A65" s="1402"/>
      <c r="B65" s="1390" t="s">
        <v>198</v>
      </c>
      <c r="C65" s="1400" t="s">
        <v>1716</v>
      </c>
      <c r="D65" s="1392" t="s">
        <v>106</v>
      </c>
      <c r="E65" s="1399">
        <v>1</v>
      </c>
      <c r="F65" s="1772"/>
      <c r="G65" s="1395"/>
    </row>
    <row r="66" spans="1:7" s="1396" customFormat="1" ht="12.75">
      <c r="A66" s="1397"/>
      <c r="B66" s="1390"/>
      <c r="C66" s="1398"/>
      <c r="D66" s="1392"/>
      <c r="E66" s="1399"/>
      <c r="F66" s="1772"/>
      <c r="G66" s="1395"/>
    </row>
    <row r="67" spans="1:7" s="1396" customFormat="1" ht="25.5">
      <c r="A67" s="1402"/>
      <c r="B67" s="1390" t="s">
        <v>198</v>
      </c>
      <c r="C67" s="1400" t="s">
        <v>1717</v>
      </c>
      <c r="D67" s="1392" t="s">
        <v>106</v>
      </c>
      <c r="E67" s="1399">
        <v>1</v>
      </c>
      <c r="F67" s="1772"/>
      <c r="G67" s="1395"/>
    </row>
    <row r="68" spans="1:7" s="1396" customFormat="1" ht="12.75">
      <c r="A68" s="1397"/>
      <c r="B68" s="1390"/>
      <c r="C68" s="1398"/>
      <c r="D68" s="1392"/>
      <c r="E68" s="1399"/>
      <c r="F68" s="1772"/>
      <c r="G68" s="1395"/>
    </row>
    <row r="69" spans="1:7" s="1396" customFormat="1" ht="30" customHeight="1">
      <c r="A69" s="1402"/>
      <c r="B69" s="1390" t="s">
        <v>198</v>
      </c>
      <c r="C69" s="1400" t="s">
        <v>844</v>
      </c>
      <c r="D69" s="1392" t="s">
        <v>106</v>
      </c>
      <c r="E69" s="1399">
        <v>2</v>
      </c>
      <c r="F69" s="1772"/>
      <c r="G69" s="1395"/>
    </row>
    <row r="70" spans="1:7" s="1396" customFormat="1" ht="12.75">
      <c r="A70" s="1397"/>
      <c r="B70" s="1390"/>
      <c r="C70" s="1398"/>
      <c r="D70" s="1392"/>
      <c r="E70" s="1399"/>
      <c r="F70" s="1772"/>
      <c r="G70" s="1395"/>
    </row>
    <row r="71" spans="1:7" s="1409" customFormat="1" ht="29.25" customHeight="1">
      <c r="A71" s="1406"/>
      <c r="B71" s="1390" t="s">
        <v>198</v>
      </c>
      <c r="C71" s="1400" t="s">
        <v>1718</v>
      </c>
      <c r="D71" s="1407" t="s">
        <v>106</v>
      </c>
      <c r="E71" s="1399">
        <v>8</v>
      </c>
      <c r="F71" s="1773"/>
      <c r="G71" s="1408"/>
    </row>
    <row r="72" spans="1:7" s="1396" customFormat="1" ht="16.5">
      <c r="A72" s="1402"/>
      <c r="B72" s="1410"/>
      <c r="C72" s="1406"/>
      <c r="D72" s="1392"/>
      <c r="E72" s="1393"/>
      <c r="F72" s="1772"/>
      <c r="G72" s="1395"/>
    </row>
    <row r="73" spans="1:7" s="1396" customFormat="1" ht="27" customHeight="1">
      <c r="A73" s="1402"/>
      <c r="B73" s="1390" t="s">
        <v>198</v>
      </c>
      <c r="C73" s="1400" t="s">
        <v>1719</v>
      </c>
      <c r="D73" s="1407" t="s">
        <v>106</v>
      </c>
      <c r="E73" s="1399">
        <v>8</v>
      </c>
      <c r="F73" s="1773"/>
      <c r="G73" s="1408"/>
    </row>
    <row r="74" spans="1:7" s="1396" customFormat="1" ht="16.5">
      <c r="A74" s="1402"/>
      <c r="B74" s="1390"/>
      <c r="C74" s="1400"/>
      <c r="D74" s="1407"/>
      <c r="E74" s="1399"/>
      <c r="F74" s="1773"/>
      <c r="G74" s="1408"/>
    </row>
    <row r="75" spans="1:7" s="1396" customFormat="1" ht="27" customHeight="1">
      <c r="A75" s="1402"/>
      <c r="B75" s="1390" t="s">
        <v>198</v>
      </c>
      <c r="C75" s="1400" t="s">
        <v>1720</v>
      </c>
      <c r="D75" s="1407" t="s">
        <v>106</v>
      </c>
      <c r="E75" s="1399">
        <v>3</v>
      </c>
      <c r="F75" s="1773"/>
      <c r="G75" s="1408"/>
    </row>
    <row r="76" spans="1:7" s="1396" customFormat="1" ht="16.5">
      <c r="A76" s="1402"/>
      <c r="B76" s="1390"/>
      <c r="C76" s="1400"/>
      <c r="D76" s="1407"/>
      <c r="E76" s="1399"/>
      <c r="F76" s="1773"/>
      <c r="G76" s="1408"/>
    </row>
    <row r="77" spans="1:7" s="1396" customFormat="1" ht="89.25">
      <c r="A77" s="1411"/>
      <c r="B77" s="1412" t="s">
        <v>198</v>
      </c>
      <c r="C77" s="1413" t="s">
        <v>796</v>
      </c>
      <c r="D77" s="1414" t="s">
        <v>106</v>
      </c>
      <c r="E77" s="1415">
        <v>1</v>
      </c>
      <c r="F77" s="1774"/>
      <c r="G77" s="1416"/>
    </row>
    <row r="78" spans="1:7" s="1396" customFormat="1" ht="12.75">
      <c r="A78" s="1417"/>
      <c r="B78" s="1412"/>
      <c r="C78" s="1418"/>
      <c r="D78" s="1419"/>
      <c r="E78" s="1415"/>
      <c r="F78" s="1774"/>
      <c r="G78" s="1416"/>
    </row>
    <row r="79" spans="1:7" s="1396" customFormat="1" ht="25.5">
      <c r="A79" s="1411"/>
      <c r="B79" s="1412" t="s">
        <v>198</v>
      </c>
      <c r="C79" s="1420" t="s">
        <v>1721</v>
      </c>
      <c r="D79" s="1414" t="s">
        <v>106</v>
      </c>
      <c r="E79" s="1415">
        <v>1</v>
      </c>
      <c r="F79" s="1774"/>
      <c r="G79" s="1416"/>
    </row>
    <row r="80" spans="1:7" s="1396" customFormat="1" ht="12.75">
      <c r="A80" s="1417"/>
      <c r="B80" s="1412"/>
      <c r="C80" s="1418"/>
      <c r="D80" s="1419"/>
      <c r="E80" s="1415"/>
      <c r="F80" s="1774"/>
      <c r="G80" s="1416"/>
    </row>
    <row r="81" spans="1:7" s="1396" customFormat="1" ht="38.25">
      <c r="A81" s="1417"/>
      <c r="B81" s="1412" t="s">
        <v>198</v>
      </c>
      <c r="C81" s="1404" t="s">
        <v>1722</v>
      </c>
      <c r="D81" s="1419" t="s">
        <v>106</v>
      </c>
      <c r="E81" s="1421">
        <v>1</v>
      </c>
      <c r="F81" s="1775"/>
      <c r="G81" s="1422"/>
    </row>
    <row r="82" spans="1:7" s="1396" customFormat="1" ht="12.75">
      <c r="A82" s="1397"/>
      <c r="B82" s="1390"/>
      <c r="C82" s="1398"/>
      <c r="D82" s="1392"/>
      <c r="E82" s="1399"/>
      <c r="F82" s="1772"/>
      <c r="G82" s="1395"/>
    </row>
    <row r="83" spans="1:7" s="1396" customFormat="1" ht="25.5">
      <c r="A83" s="1397"/>
      <c r="B83" s="1390" t="s">
        <v>198</v>
      </c>
      <c r="C83" s="1404" t="s">
        <v>1723</v>
      </c>
      <c r="D83" s="1392" t="s">
        <v>106</v>
      </c>
      <c r="E83" s="1393">
        <v>2</v>
      </c>
      <c r="F83" s="1776"/>
      <c r="G83" s="1423"/>
    </row>
    <row r="84" spans="1:7" s="1396" customFormat="1" ht="12.75">
      <c r="A84" s="1397"/>
      <c r="B84" s="1390"/>
      <c r="C84" s="1404"/>
      <c r="D84" s="1392"/>
      <c r="E84" s="1393"/>
      <c r="F84" s="1776"/>
      <c r="G84" s="1423"/>
    </row>
    <row r="85" spans="1:7" s="1396" customFormat="1" ht="12.75">
      <c r="A85" s="1397"/>
      <c r="B85" s="1390"/>
      <c r="C85" s="1404"/>
      <c r="D85" s="1392"/>
      <c r="E85" s="1393"/>
      <c r="F85" s="1776"/>
      <c r="G85" s="1423"/>
    </row>
    <row r="86" spans="1:7" s="1396" customFormat="1" ht="12.75">
      <c r="A86" s="1397"/>
      <c r="B86" s="1390"/>
      <c r="C86" s="1401" t="s">
        <v>1724</v>
      </c>
      <c r="D86" s="1392"/>
      <c r="E86" s="1399"/>
      <c r="F86" s="1772"/>
      <c r="G86" s="1395"/>
    </row>
    <row r="87" spans="1:7" s="1396" customFormat="1" ht="12.75">
      <c r="A87" s="1397"/>
      <c r="B87" s="1390"/>
      <c r="C87" s="1401"/>
      <c r="D87" s="1392"/>
      <c r="E87" s="1399"/>
      <c r="F87" s="1772"/>
      <c r="G87" s="1395"/>
    </row>
    <row r="88" spans="1:7" s="1396" customFormat="1" ht="25.5">
      <c r="A88" s="1397"/>
      <c r="B88" s="1390" t="s">
        <v>198</v>
      </c>
      <c r="C88" s="1424" t="s">
        <v>767</v>
      </c>
      <c r="D88" s="1392" t="s">
        <v>349</v>
      </c>
      <c r="E88" s="1399">
        <v>1</v>
      </c>
      <c r="F88" s="1772"/>
      <c r="G88" s="1395"/>
    </row>
    <row r="89" spans="1:7" s="1396" customFormat="1" ht="12.75">
      <c r="A89" s="1397"/>
      <c r="B89" s="1390"/>
      <c r="C89" s="1400"/>
      <c r="D89" s="1392"/>
      <c r="E89" s="1399"/>
      <c r="F89" s="1772"/>
      <c r="G89" s="1395"/>
    </row>
    <row r="90" spans="1:7" s="1396" customFormat="1" ht="38.25">
      <c r="A90" s="1397"/>
      <c r="B90" s="1390" t="s">
        <v>198</v>
      </c>
      <c r="C90" s="1400" t="s">
        <v>768</v>
      </c>
      <c r="D90" s="1392" t="s">
        <v>349</v>
      </c>
      <c r="E90" s="1399">
        <v>1</v>
      </c>
      <c r="F90" s="1772"/>
      <c r="G90" s="1395"/>
    </row>
    <row r="91" spans="1:7" s="1396" customFormat="1" ht="12.75">
      <c r="A91" s="1397"/>
      <c r="B91" s="1390"/>
      <c r="C91" s="1404"/>
      <c r="D91" s="1392"/>
      <c r="E91" s="1393"/>
      <c r="F91" s="1772"/>
      <c r="G91" s="1395"/>
    </row>
    <row r="92" spans="1:7" s="1396" customFormat="1" ht="12.75">
      <c r="A92" s="1397"/>
      <c r="B92" s="1390"/>
      <c r="C92" s="1425" t="s">
        <v>1725</v>
      </c>
      <c r="D92" s="1426" t="s">
        <v>106</v>
      </c>
      <c r="E92" s="1427">
        <v>1</v>
      </c>
      <c r="F92" s="1777"/>
      <c r="G92" s="1428">
        <f>E92*F92</f>
        <v>0</v>
      </c>
    </row>
    <row r="93" spans="1:7" s="1396" customFormat="1" ht="12.75">
      <c r="A93" s="1397"/>
      <c r="B93" s="1390"/>
      <c r="C93" s="1398"/>
      <c r="D93" s="1392"/>
      <c r="E93" s="1399"/>
      <c r="F93" s="1772"/>
      <c r="G93" s="1395"/>
    </row>
    <row r="94" spans="1:7" s="1396" customFormat="1" ht="12.75">
      <c r="A94" s="1397"/>
      <c r="B94" s="1390"/>
      <c r="C94" s="1400"/>
      <c r="D94" s="1392"/>
      <c r="E94" s="1399"/>
      <c r="F94" s="1772"/>
      <c r="G94" s="1395"/>
    </row>
    <row r="95" spans="1:7" s="1430" customFormat="1" ht="12.75">
      <c r="A95" s="1389" t="s">
        <v>171</v>
      </c>
      <c r="B95" s="1390"/>
      <c r="C95" s="1391" t="s">
        <v>1726</v>
      </c>
      <c r="D95" s="1392"/>
      <c r="E95" s="1393"/>
      <c r="F95" s="1778"/>
      <c r="G95" s="1429"/>
    </row>
    <row r="96" spans="1:7" s="1430" customFormat="1" ht="12.75">
      <c r="A96" s="1397"/>
      <c r="B96" s="1390"/>
      <c r="C96" s="1404"/>
      <c r="D96" s="1392"/>
      <c r="E96" s="1393"/>
      <c r="F96" s="1778"/>
      <c r="G96" s="1429"/>
    </row>
    <row r="97" spans="1:7" s="1430" customFormat="1" ht="184.5" customHeight="1">
      <c r="A97" s="1397"/>
      <c r="B97" s="1390"/>
      <c r="C97" s="1431" t="s">
        <v>1727</v>
      </c>
      <c r="D97" s="1392" t="s">
        <v>106</v>
      </c>
      <c r="E97" s="1432">
        <v>1</v>
      </c>
      <c r="F97" s="1778"/>
      <c r="G97" s="1429"/>
    </row>
    <row r="98" spans="1:7" s="1430" customFormat="1" ht="12.75">
      <c r="A98" s="1397"/>
      <c r="B98" s="1390"/>
      <c r="C98" s="1404"/>
      <c r="D98" s="1392"/>
      <c r="E98" s="1393"/>
      <c r="F98" s="1778"/>
      <c r="G98" s="1429"/>
    </row>
    <row r="99" spans="1:7" s="1430" customFormat="1" ht="25.5">
      <c r="A99" s="1397"/>
      <c r="B99" s="1390" t="s">
        <v>198</v>
      </c>
      <c r="C99" s="1404" t="s">
        <v>1728</v>
      </c>
      <c r="D99" s="1392" t="s">
        <v>106</v>
      </c>
      <c r="E99" s="1432">
        <v>1</v>
      </c>
      <c r="F99" s="1778"/>
      <c r="G99" s="1429"/>
    </row>
    <row r="100" spans="1:7" s="1430" customFormat="1" ht="12.75">
      <c r="A100" s="1397"/>
      <c r="B100" s="1390"/>
      <c r="C100" s="1404"/>
      <c r="D100" s="1392"/>
      <c r="E100" s="1393"/>
      <c r="F100" s="1778"/>
      <c r="G100" s="1429"/>
    </row>
    <row r="101" spans="1:7" s="1430" customFormat="1" ht="29.25" customHeight="1">
      <c r="A101" s="1397"/>
      <c r="B101" s="1390" t="s">
        <v>198</v>
      </c>
      <c r="C101" s="1400" t="s">
        <v>1729</v>
      </c>
      <c r="D101" s="1392" t="s">
        <v>106</v>
      </c>
      <c r="E101" s="1432">
        <v>2</v>
      </c>
      <c r="F101" s="1778"/>
      <c r="G101" s="1429"/>
    </row>
    <row r="102" spans="1:7" s="1430" customFormat="1" ht="12.75">
      <c r="A102" s="1397"/>
      <c r="B102" s="1390"/>
      <c r="C102" s="1404"/>
      <c r="D102" s="1392"/>
      <c r="E102" s="1393"/>
      <c r="F102" s="1778"/>
      <c r="G102" s="1429"/>
    </row>
    <row r="103" spans="1:7" s="1430" customFormat="1" ht="29.25" customHeight="1">
      <c r="A103" s="1397"/>
      <c r="B103" s="1390" t="s">
        <v>198</v>
      </c>
      <c r="C103" s="1400" t="s">
        <v>846</v>
      </c>
      <c r="D103" s="1392" t="s">
        <v>106</v>
      </c>
      <c r="E103" s="1432">
        <v>2</v>
      </c>
      <c r="F103" s="1778"/>
      <c r="G103" s="1429"/>
    </row>
    <row r="104" spans="1:7" s="1430" customFormat="1" ht="12.75">
      <c r="A104" s="1397"/>
      <c r="B104" s="1390"/>
      <c r="C104" s="1404"/>
      <c r="D104" s="1392"/>
      <c r="E104" s="1393"/>
      <c r="F104" s="1778"/>
      <c r="G104" s="1429"/>
    </row>
    <row r="105" spans="1:7" s="1430" customFormat="1" ht="28.5" customHeight="1">
      <c r="A105" s="1397"/>
      <c r="B105" s="1390" t="s">
        <v>198</v>
      </c>
      <c r="C105" s="1400" t="s">
        <v>847</v>
      </c>
      <c r="D105" s="1392" t="s">
        <v>106</v>
      </c>
      <c r="E105" s="1432">
        <v>6</v>
      </c>
      <c r="F105" s="1778"/>
      <c r="G105" s="1429"/>
    </row>
    <row r="106" spans="1:7" s="1430" customFormat="1" ht="12.75">
      <c r="A106" s="1397"/>
      <c r="B106" s="1390"/>
      <c r="C106" s="1400"/>
      <c r="D106" s="1392"/>
      <c r="E106" s="1432"/>
      <c r="F106" s="1778"/>
      <c r="G106" s="1429"/>
    </row>
    <row r="107" spans="1:7" s="1430" customFormat="1" ht="28.5" customHeight="1">
      <c r="A107" s="1397"/>
      <c r="B107" s="1390" t="s">
        <v>198</v>
      </c>
      <c r="C107" s="1400" t="s">
        <v>848</v>
      </c>
      <c r="D107" s="1392" t="s">
        <v>106</v>
      </c>
      <c r="E107" s="1432">
        <v>1</v>
      </c>
      <c r="F107" s="1778"/>
      <c r="G107" s="1429"/>
    </row>
    <row r="108" spans="1:7" s="1430" customFormat="1" ht="12.75">
      <c r="A108" s="1397"/>
      <c r="B108" s="1390"/>
      <c r="C108" s="1400"/>
      <c r="D108" s="1392"/>
      <c r="E108" s="1432"/>
      <c r="F108" s="1778"/>
      <c r="G108" s="1429"/>
    </row>
    <row r="109" spans="1:7" s="1430" customFormat="1" ht="25.5">
      <c r="A109" s="1397"/>
      <c r="B109" s="1390" t="s">
        <v>198</v>
      </c>
      <c r="C109" s="1433" t="s">
        <v>767</v>
      </c>
      <c r="D109" s="1392" t="s">
        <v>349</v>
      </c>
      <c r="E109" s="1432">
        <v>1</v>
      </c>
      <c r="F109" s="1778"/>
      <c r="G109" s="1429"/>
    </row>
    <row r="110" spans="1:7" s="1430" customFormat="1" ht="12.75">
      <c r="A110" s="1397"/>
      <c r="B110" s="1390"/>
      <c r="C110" s="1404"/>
      <c r="D110" s="1392"/>
      <c r="E110" s="1393"/>
      <c r="F110" s="1778"/>
      <c r="G110" s="1429"/>
    </row>
    <row r="111" spans="1:7" s="1430" customFormat="1" ht="38.25">
      <c r="A111" s="1397"/>
      <c r="B111" s="1390" t="s">
        <v>198</v>
      </c>
      <c r="C111" s="1400" t="s">
        <v>849</v>
      </c>
      <c r="D111" s="1392" t="s">
        <v>349</v>
      </c>
      <c r="E111" s="1432">
        <v>1</v>
      </c>
      <c r="F111" s="1778"/>
      <c r="G111" s="1429"/>
    </row>
    <row r="112" spans="1:7" s="1430" customFormat="1" ht="12.75">
      <c r="A112" s="1397"/>
      <c r="B112" s="1390"/>
      <c r="C112" s="1404"/>
      <c r="D112" s="1392"/>
      <c r="E112" s="1393"/>
      <c r="F112" s="1778"/>
      <c r="G112" s="1429"/>
    </row>
    <row r="113" spans="1:7" s="1430" customFormat="1" ht="12.75">
      <c r="A113" s="1397"/>
      <c r="B113" s="1390"/>
      <c r="C113" s="1425" t="s">
        <v>1730</v>
      </c>
      <c r="D113" s="1426" t="s">
        <v>106</v>
      </c>
      <c r="E113" s="1427">
        <v>1</v>
      </c>
      <c r="F113" s="1777"/>
      <c r="G113" s="1428">
        <f>E113*F113</f>
        <v>0</v>
      </c>
    </row>
    <row r="114" spans="1:7" s="1396" customFormat="1" ht="12.75">
      <c r="A114" s="1403"/>
      <c r="B114" s="1405"/>
      <c r="C114" s="1391"/>
      <c r="D114" s="1392"/>
      <c r="E114" s="1393"/>
      <c r="F114" s="1772"/>
      <c r="G114" s="1395"/>
    </row>
    <row r="115" spans="1:7" s="1396" customFormat="1" ht="12.75">
      <c r="A115" s="1403"/>
      <c r="B115" s="1405"/>
      <c r="C115" s="1391"/>
      <c r="D115" s="1392"/>
      <c r="E115" s="1393"/>
      <c r="F115" s="1772"/>
      <c r="G115" s="1395"/>
    </row>
    <row r="116" spans="1:7" s="1396" customFormat="1" ht="25.5">
      <c r="A116" s="1389" t="s">
        <v>173</v>
      </c>
      <c r="B116" s="1390"/>
      <c r="C116" s="1391" t="s">
        <v>1731</v>
      </c>
      <c r="D116" s="1392"/>
      <c r="E116" s="1393"/>
      <c r="F116" s="1772"/>
      <c r="G116" s="1395"/>
    </row>
    <row r="117" spans="1:7" s="1396" customFormat="1" ht="12.75">
      <c r="A117" s="1389"/>
      <c r="B117" s="1390"/>
      <c r="C117" s="1391"/>
      <c r="D117" s="1392"/>
      <c r="E117" s="1393"/>
      <c r="F117" s="1772"/>
      <c r="G117" s="1395"/>
    </row>
    <row r="118" spans="1:7" s="1430" customFormat="1" ht="63.75">
      <c r="A118" s="1397"/>
      <c r="B118" s="1390"/>
      <c r="C118" s="1398" t="s">
        <v>1732</v>
      </c>
      <c r="D118" s="1392"/>
      <c r="E118" s="1432"/>
      <c r="F118" s="1778"/>
      <c r="G118" s="1429"/>
    </row>
    <row r="119" spans="1:7" s="1430" customFormat="1" ht="89.25">
      <c r="A119" s="1397"/>
      <c r="B119" s="1390"/>
      <c r="C119" s="1398" t="s">
        <v>1733</v>
      </c>
      <c r="D119" s="1392" t="s">
        <v>106</v>
      </c>
      <c r="E119" s="1432">
        <v>1</v>
      </c>
      <c r="F119" s="1778"/>
      <c r="G119" s="1429"/>
    </row>
    <row r="120" spans="1:7" s="1430" customFormat="1" ht="12.75">
      <c r="A120" s="1397"/>
      <c r="B120" s="1390"/>
      <c r="C120" s="1404"/>
      <c r="D120" s="1392"/>
      <c r="E120" s="1393"/>
      <c r="F120" s="1778"/>
      <c r="G120" s="1429"/>
    </row>
    <row r="121" spans="1:7" s="1396" customFormat="1" ht="12.75">
      <c r="A121" s="1397"/>
      <c r="B121" s="1390"/>
      <c r="C121" s="1400" t="s">
        <v>761</v>
      </c>
      <c r="D121" s="1392"/>
      <c r="E121" s="1399"/>
      <c r="F121" s="1772"/>
      <c r="G121" s="1395"/>
    </row>
    <row r="122" spans="1:7" s="1396" customFormat="1" ht="12.75">
      <c r="A122" s="1397"/>
      <c r="B122" s="1390"/>
      <c r="C122" s="1398"/>
      <c r="D122" s="1392"/>
      <c r="E122" s="1399"/>
      <c r="F122" s="1772"/>
      <c r="G122" s="1395"/>
    </row>
    <row r="123" spans="1:7" s="1396" customFormat="1" ht="25.5">
      <c r="A123" s="1397"/>
      <c r="B123" s="1390" t="s">
        <v>198</v>
      </c>
      <c r="C123" s="1404" t="s">
        <v>1734</v>
      </c>
      <c r="D123" s="1392" t="s">
        <v>106</v>
      </c>
      <c r="E123" s="1393">
        <v>1</v>
      </c>
      <c r="F123" s="1776"/>
      <c r="G123" s="1423"/>
    </row>
    <row r="124" spans="1:7" s="1396" customFormat="1" ht="12.75">
      <c r="A124" s="1403"/>
      <c r="B124" s="1405"/>
      <c r="C124" s="1391"/>
      <c r="D124" s="1392"/>
      <c r="E124" s="1393"/>
      <c r="F124" s="1772"/>
      <c r="G124" s="1395"/>
    </row>
    <row r="125" spans="1:7" s="1396" customFormat="1" ht="25.5">
      <c r="A125" s="1397"/>
      <c r="B125" s="1390" t="s">
        <v>198</v>
      </c>
      <c r="C125" s="1404" t="s">
        <v>1735</v>
      </c>
      <c r="D125" s="1392" t="s">
        <v>106</v>
      </c>
      <c r="E125" s="1393">
        <v>2</v>
      </c>
      <c r="F125" s="1776"/>
      <c r="G125" s="1423"/>
    </row>
    <row r="126" spans="1:7" s="1396" customFormat="1" ht="12.75">
      <c r="A126" s="1397"/>
      <c r="B126" s="1390"/>
      <c r="C126" s="1404"/>
      <c r="D126" s="1392"/>
      <c r="E126" s="1393"/>
      <c r="F126" s="1776"/>
      <c r="G126" s="1423"/>
    </row>
    <row r="127" spans="1:7" s="1430" customFormat="1" ht="28.5" customHeight="1">
      <c r="A127" s="1397"/>
      <c r="B127" s="1390" t="s">
        <v>198</v>
      </c>
      <c r="C127" s="1400" t="s">
        <v>848</v>
      </c>
      <c r="D127" s="1392" t="s">
        <v>106</v>
      </c>
      <c r="E127" s="1432">
        <v>7</v>
      </c>
      <c r="F127" s="1778"/>
      <c r="G127" s="1429"/>
    </row>
    <row r="128" spans="1:7" s="1396" customFormat="1" ht="12.75">
      <c r="A128" s="1403"/>
      <c r="B128" s="1405"/>
      <c r="C128" s="1391"/>
      <c r="D128" s="1392"/>
      <c r="E128" s="1393"/>
      <c r="F128" s="1772"/>
      <c r="G128" s="1395"/>
    </row>
    <row r="129" spans="1:7" s="1430" customFormat="1" ht="28.5" customHeight="1">
      <c r="A129" s="1397"/>
      <c r="B129" s="1390" t="s">
        <v>198</v>
      </c>
      <c r="C129" s="1400" t="s">
        <v>1736</v>
      </c>
      <c r="D129" s="1392" t="s">
        <v>106</v>
      </c>
      <c r="E129" s="1432">
        <v>2</v>
      </c>
      <c r="F129" s="1778"/>
      <c r="G129" s="1429"/>
    </row>
    <row r="130" spans="1:7" s="1396" customFormat="1" ht="12.75">
      <c r="A130" s="1403"/>
      <c r="B130" s="1405"/>
      <c r="C130" s="1391"/>
      <c r="D130" s="1392"/>
      <c r="E130" s="1393"/>
      <c r="F130" s="1772"/>
      <c r="G130" s="1395"/>
    </row>
    <row r="131" spans="1:7" s="1430" customFormat="1" ht="28.5" customHeight="1">
      <c r="A131" s="1397"/>
      <c r="B131" s="1390" t="s">
        <v>198</v>
      </c>
      <c r="C131" s="1400" t="s">
        <v>1729</v>
      </c>
      <c r="D131" s="1392" t="s">
        <v>106</v>
      </c>
      <c r="E131" s="1432">
        <v>2</v>
      </c>
      <c r="F131" s="1778"/>
      <c r="G131" s="1429"/>
    </row>
    <row r="132" spans="1:7" s="1396" customFormat="1" ht="12.75">
      <c r="A132" s="1403"/>
      <c r="B132" s="1405"/>
      <c r="C132" s="1391"/>
      <c r="D132" s="1392"/>
      <c r="E132" s="1393"/>
      <c r="F132" s="1772"/>
      <c r="G132" s="1395"/>
    </row>
    <row r="133" spans="1:7" s="1430" customFormat="1" ht="28.5" customHeight="1">
      <c r="A133" s="1397"/>
      <c r="B133" s="1390" t="s">
        <v>198</v>
      </c>
      <c r="C133" s="1400" t="s">
        <v>1737</v>
      </c>
      <c r="D133" s="1392" t="s">
        <v>106</v>
      </c>
      <c r="E133" s="1432">
        <v>2</v>
      </c>
      <c r="F133" s="1778"/>
      <c r="G133" s="1429"/>
    </row>
    <row r="134" spans="1:7" s="1396" customFormat="1" ht="12.75">
      <c r="A134" s="1403"/>
      <c r="B134" s="1405"/>
      <c r="C134" s="1391"/>
      <c r="D134" s="1392"/>
      <c r="E134" s="1393"/>
      <c r="F134" s="1772"/>
      <c r="G134" s="1395"/>
    </row>
    <row r="135" spans="1:7" s="1396" customFormat="1" ht="25.5">
      <c r="A135" s="1397"/>
      <c r="B135" s="1390" t="s">
        <v>198</v>
      </c>
      <c r="C135" s="1424" t="s">
        <v>767</v>
      </c>
      <c r="D135" s="1392" t="s">
        <v>349</v>
      </c>
      <c r="E135" s="1399">
        <v>1</v>
      </c>
      <c r="F135" s="1772"/>
      <c r="G135" s="1395"/>
    </row>
    <row r="136" spans="1:7" s="1396" customFormat="1" ht="12.75">
      <c r="A136" s="1397"/>
      <c r="B136" s="1390"/>
      <c r="C136" s="1400"/>
      <c r="D136" s="1392"/>
      <c r="E136" s="1399"/>
      <c r="F136" s="1772"/>
      <c r="G136" s="1395"/>
    </row>
    <row r="137" spans="1:7" s="1396" customFormat="1" ht="38.25">
      <c r="A137" s="1397"/>
      <c r="B137" s="1390" t="s">
        <v>198</v>
      </c>
      <c r="C137" s="1400" t="s">
        <v>768</v>
      </c>
      <c r="D137" s="1392" t="s">
        <v>349</v>
      </c>
      <c r="E137" s="1399">
        <v>1</v>
      </c>
      <c r="F137" s="1772"/>
      <c r="G137" s="1395"/>
    </row>
    <row r="138" spans="1:7" s="1396" customFormat="1" ht="12.75">
      <c r="A138" s="1403"/>
      <c r="B138" s="1390"/>
      <c r="C138" s="1400"/>
      <c r="D138" s="1392"/>
      <c r="E138" s="1393"/>
      <c r="F138" s="1772"/>
      <c r="G138" s="1395"/>
    </row>
    <row r="139" spans="1:7" s="1396" customFormat="1" ht="12.75">
      <c r="A139" s="1397"/>
      <c r="B139" s="1390"/>
      <c r="C139" s="1425" t="s">
        <v>1738</v>
      </c>
      <c r="D139" s="1426" t="s">
        <v>106</v>
      </c>
      <c r="E139" s="1427">
        <v>1</v>
      </c>
      <c r="F139" s="1777"/>
      <c r="G139" s="1428">
        <f>F139</f>
        <v>0</v>
      </c>
    </row>
    <row r="140" spans="1:7" s="1396" customFormat="1" ht="12.75">
      <c r="A140" s="1403"/>
      <c r="B140" s="1405"/>
      <c r="C140" s="1391"/>
      <c r="D140" s="1392"/>
      <c r="E140" s="1393"/>
      <c r="F140" s="1772"/>
      <c r="G140" s="1395"/>
    </row>
    <row r="141" spans="1:7" s="1396" customFormat="1" ht="38.25">
      <c r="A141" s="1397"/>
      <c r="B141" s="1390"/>
      <c r="C141" s="1434" t="s">
        <v>1739</v>
      </c>
      <c r="D141" s="1426" t="s">
        <v>106</v>
      </c>
      <c r="E141" s="1427">
        <v>6</v>
      </c>
      <c r="F141" s="1777"/>
      <c r="G141" s="1435">
        <f>E141*F141</f>
        <v>0</v>
      </c>
    </row>
    <row r="142" spans="1:7" s="1396" customFormat="1" ht="12.75">
      <c r="A142" s="1403"/>
      <c r="B142" s="1405"/>
      <c r="C142" s="1391"/>
      <c r="D142" s="1392"/>
      <c r="E142" s="1393"/>
      <c r="F142" s="1394"/>
      <c r="G142" s="1395"/>
    </row>
    <row r="143" spans="1:7" ht="12.75" customHeight="1">
      <c r="A143" s="1382"/>
      <c r="B143" s="1383"/>
      <c r="C143" s="1434" t="s">
        <v>754</v>
      </c>
      <c r="D143" s="1426" t="s">
        <v>276</v>
      </c>
      <c r="E143" s="1436"/>
      <c r="F143" s="1908">
        <f>G141+G113+G92</f>
        <v>0</v>
      </c>
      <c r="G143" s="1908"/>
    </row>
    <row r="144" spans="1:7" s="1396" customFormat="1" ht="12.75">
      <c r="A144" s="1403"/>
      <c r="B144" s="1405"/>
      <c r="C144" s="1391"/>
      <c r="D144" s="1392"/>
      <c r="E144" s="1393"/>
      <c r="F144" s="1394"/>
      <c r="G144" s="1395"/>
    </row>
    <row r="145" spans="1:9" s="1396" customFormat="1" ht="12.75">
      <c r="A145" s="1403"/>
      <c r="B145" s="1405"/>
      <c r="C145" s="1391"/>
      <c r="D145" s="1392"/>
      <c r="E145" s="1393"/>
      <c r="F145" s="1394"/>
      <c r="G145" s="1395"/>
    </row>
    <row r="146" spans="1:9" ht="15" customHeight="1">
      <c r="A146" s="1389" t="s">
        <v>175</v>
      </c>
      <c r="B146" s="1373"/>
      <c r="C146" s="1391" t="s">
        <v>851</v>
      </c>
      <c r="D146" s="1375"/>
      <c r="E146" s="1376"/>
      <c r="F146" s="1377"/>
      <c r="G146" s="1378"/>
      <c r="H146" s="1365"/>
      <c r="I146" s="1365"/>
    </row>
    <row r="147" spans="1:9" ht="15" customHeight="1">
      <c r="A147" s="1372"/>
      <c r="B147" s="1373"/>
      <c r="C147" s="1382"/>
      <c r="D147" s="1375"/>
      <c r="E147" s="1376"/>
      <c r="F147" s="1377"/>
      <c r="G147" s="1378"/>
      <c r="H147" s="1365"/>
      <c r="I147" s="1365"/>
    </row>
    <row r="148" spans="1:9" ht="13.5" customHeight="1">
      <c r="A148" s="1372"/>
      <c r="B148" s="1373"/>
      <c r="C148" s="1370" t="s">
        <v>852</v>
      </c>
      <c r="D148" s="1375"/>
      <c r="E148" s="1376"/>
      <c r="F148" s="1377"/>
      <c r="G148" s="1378"/>
      <c r="H148" s="1365"/>
      <c r="I148" s="1365"/>
    </row>
    <row r="149" spans="1:9" s="1396" customFormat="1" ht="12.75">
      <c r="A149" s="1403"/>
      <c r="B149" s="1405"/>
      <c r="C149" s="1391"/>
      <c r="D149" s="1392"/>
      <c r="E149" s="1393"/>
      <c r="F149" s="1394"/>
      <c r="G149" s="1395"/>
    </row>
    <row r="150" spans="1:9" ht="40.5">
      <c r="A150" s="1437" t="s">
        <v>167</v>
      </c>
      <c r="B150" s="1373"/>
      <c r="C150" s="1438" t="s">
        <v>1740</v>
      </c>
      <c r="D150" s="1439" t="s">
        <v>106</v>
      </c>
      <c r="E150" s="1376">
        <v>16</v>
      </c>
      <c r="F150" s="1779"/>
      <c r="G150" s="1378">
        <f>E150*F150</f>
        <v>0</v>
      </c>
      <c r="H150" s="1365"/>
      <c r="I150" s="1365"/>
    </row>
    <row r="151" spans="1:9" ht="15" customHeight="1">
      <c r="A151" s="1372"/>
      <c r="B151" s="1373"/>
      <c r="C151" s="1438"/>
      <c r="D151" s="1439"/>
      <c r="E151" s="1376"/>
      <c r="F151" s="1779"/>
      <c r="G151" s="1378"/>
      <c r="H151" s="1365"/>
      <c r="I151" s="1365"/>
    </row>
    <row r="152" spans="1:9" ht="40.5">
      <c r="A152" s="1437" t="s">
        <v>175</v>
      </c>
      <c r="B152" s="1373"/>
      <c r="C152" s="1438" t="s">
        <v>1741</v>
      </c>
      <c r="D152" s="1439" t="s">
        <v>106</v>
      </c>
      <c r="E152" s="1376">
        <v>38</v>
      </c>
      <c r="F152" s="1779"/>
      <c r="G152" s="1378">
        <f>E152*F152</f>
        <v>0</v>
      </c>
      <c r="H152" s="1365"/>
      <c r="I152" s="1365"/>
    </row>
    <row r="153" spans="1:9" ht="13.5">
      <c r="A153" s="1437"/>
      <c r="B153" s="1373"/>
      <c r="C153" s="1438"/>
      <c r="D153" s="1439"/>
      <c r="E153" s="1376"/>
      <c r="F153" s="1779"/>
      <c r="G153" s="1378"/>
      <c r="H153" s="1365"/>
      <c r="I153" s="1365"/>
    </row>
    <row r="154" spans="1:9" ht="54">
      <c r="A154" s="1437" t="s">
        <v>177</v>
      </c>
      <c r="B154" s="1373"/>
      <c r="C154" s="1438" t="s">
        <v>1742</v>
      </c>
      <c r="D154" s="1439" t="s">
        <v>106</v>
      </c>
      <c r="E154" s="1376">
        <v>38</v>
      </c>
      <c r="F154" s="1779"/>
      <c r="G154" s="1378">
        <f>E154*F154</f>
        <v>0</v>
      </c>
      <c r="H154" s="1365"/>
      <c r="I154" s="1365"/>
    </row>
    <row r="155" spans="1:9" ht="13.5">
      <c r="A155" s="1437"/>
      <c r="B155" s="1373"/>
      <c r="C155" s="1438"/>
      <c r="D155" s="1439"/>
      <c r="E155" s="1376"/>
      <c r="F155" s="1779"/>
      <c r="G155" s="1378"/>
      <c r="H155" s="1365"/>
      <c r="I155" s="1365"/>
    </row>
    <row r="156" spans="1:9" ht="36.75" customHeight="1">
      <c r="A156" s="1440" t="s">
        <v>157</v>
      </c>
      <c r="B156" s="1373"/>
      <c r="C156" s="1438" t="s">
        <v>860</v>
      </c>
      <c r="D156" s="1439" t="s">
        <v>340</v>
      </c>
      <c r="E156" s="1386">
        <v>1</v>
      </c>
      <c r="F156" s="1779"/>
      <c r="G156" s="1378">
        <f>E156*F156</f>
        <v>0</v>
      </c>
    </row>
    <row r="157" spans="1:9" ht="15" customHeight="1">
      <c r="A157" s="1372"/>
      <c r="B157" s="1373"/>
      <c r="C157" s="1438"/>
      <c r="D157" s="1439"/>
      <c r="E157" s="1376"/>
      <c r="F157" s="1779"/>
      <c r="G157" s="1378"/>
      <c r="H157" s="1365"/>
      <c r="I157" s="1365"/>
    </row>
    <row r="158" spans="1:9" ht="12.75" customHeight="1">
      <c r="A158" s="1382"/>
      <c r="B158" s="1383"/>
      <c r="C158" s="1434" t="s">
        <v>851</v>
      </c>
      <c r="D158" s="1426" t="s">
        <v>276</v>
      </c>
      <c r="E158" s="1436"/>
      <c r="F158" s="1780"/>
      <c r="G158" s="1441">
        <f>SUM(G150:G157)</f>
        <v>0</v>
      </c>
    </row>
    <row r="159" spans="1:9" ht="15" customHeight="1">
      <c r="A159" s="1372"/>
      <c r="B159" s="1373"/>
      <c r="C159" s="1438"/>
      <c r="D159" s="1439"/>
      <c r="E159" s="1376"/>
      <c r="F159" s="1779"/>
      <c r="G159" s="1378"/>
      <c r="H159" s="1365"/>
      <c r="I159" s="1365"/>
    </row>
    <row r="160" spans="1:9" s="1396" customFormat="1" ht="12.75">
      <c r="A160" s="1403"/>
      <c r="B160" s="1405"/>
      <c r="C160" s="1391"/>
      <c r="D160" s="1392"/>
      <c r="E160" s="1393"/>
      <c r="F160" s="1772"/>
      <c r="G160" s="1395"/>
    </row>
    <row r="161" spans="1:7" ht="13.15" customHeight="1">
      <c r="A161" s="1389" t="s">
        <v>177</v>
      </c>
      <c r="B161" s="1373"/>
      <c r="C161" s="1391" t="s">
        <v>811</v>
      </c>
      <c r="D161" s="1375"/>
      <c r="E161" s="1375"/>
      <c r="F161" s="1779"/>
      <c r="G161" s="1378"/>
    </row>
    <row r="162" spans="1:7" ht="13.15" customHeight="1">
      <c r="A162" s="1442"/>
      <c r="B162" s="1373"/>
      <c r="C162" s="1443"/>
      <c r="D162" s="1375"/>
      <c r="E162" s="1375"/>
      <c r="F162" s="1779"/>
      <c r="G162" s="1378"/>
    </row>
    <row r="163" spans="1:7" ht="40.5">
      <c r="A163" s="1442"/>
      <c r="B163" s="1373"/>
      <c r="C163" s="1438" t="s">
        <v>320</v>
      </c>
      <c r="D163" s="1375"/>
      <c r="E163" s="1375"/>
      <c r="F163" s="1779"/>
      <c r="G163" s="1378"/>
    </row>
    <row r="164" spans="1:7" ht="13.15" customHeight="1">
      <c r="A164" s="1442"/>
      <c r="B164" s="1373"/>
      <c r="C164" s="1443"/>
      <c r="D164" s="1375"/>
      <c r="E164" s="1375"/>
      <c r="F164" s="1779"/>
      <c r="G164" s="1378"/>
    </row>
    <row r="165" spans="1:7" ht="108">
      <c r="A165" s="1440" t="s">
        <v>167</v>
      </c>
      <c r="B165" s="1373"/>
      <c r="C165" s="1444" t="s">
        <v>1743</v>
      </c>
      <c r="D165" s="1392" t="s">
        <v>106</v>
      </c>
      <c r="E165" s="1399">
        <v>60</v>
      </c>
      <c r="F165" s="1779"/>
      <c r="G165" s="1378">
        <f>E165*F165</f>
        <v>0</v>
      </c>
    </row>
    <row r="166" spans="1:7" ht="13.15" customHeight="1">
      <c r="A166" s="1372"/>
      <c r="B166" s="1373"/>
      <c r="C166" s="1382"/>
      <c r="D166" s="1375"/>
      <c r="E166" s="1375"/>
      <c r="F166" s="1779"/>
      <c r="G166" s="1378"/>
    </row>
    <row r="167" spans="1:7" ht="189">
      <c r="A167" s="1440" t="s">
        <v>175</v>
      </c>
      <c r="B167" s="1373"/>
      <c r="C167" s="1444" t="s">
        <v>814</v>
      </c>
      <c r="D167" s="1392" t="s">
        <v>106</v>
      </c>
      <c r="E167" s="1399">
        <v>8</v>
      </c>
      <c r="F167" s="1779"/>
      <c r="G167" s="1378">
        <f>E167*F167</f>
        <v>0</v>
      </c>
    </row>
    <row r="168" spans="1:7" ht="13.15" customHeight="1">
      <c r="A168" s="1372"/>
      <c r="B168" s="1373"/>
      <c r="C168" s="1382"/>
      <c r="D168" s="1375"/>
      <c r="E168" s="1375"/>
      <c r="F168" s="1779"/>
      <c r="G168" s="1378"/>
    </row>
    <row r="169" spans="1:7" ht="108">
      <c r="A169" s="1440" t="s">
        <v>177</v>
      </c>
      <c r="B169" s="1373"/>
      <c r="C169" s="1444" t="s">
        <v>1744</v>
      </c>
      <c r="D169" s="1392" t="s">
        <v>106</v>
      </c>
      <c r="E169" s="1399">
        <v>13</v>
      </c>
      <c r="F169" s="1779"/>
      <c r="G169" s="1378">
        <f>E169*F169</f>
        <v>0</v>
      </c>
    </row>
    <row r="170" spans="1:7" ht="13.15" customHeight="1">
      <c r="A170" s="1372"/>
      <c r="B170" s="1373"/>
      <c r="C170" s="1382"/>
      <c r="D170" s="1375"/>
      <c r="E170" s="1375"/>
      <c r="F170" s="1779"/>
      <c r="G170" s="1378"/>
    </row>
    <row r="171" spans="1:7" ht="121.5">
      <c r="A171" s="1440" t="s">
        <v>157</v>
      </c>
      <c r="B171" s="1373"/>
      <c r="C171" s="1444" t="s">
        <v>1745</v>
      </c>
      <c r="D171" s="1392" t="s">
        <v>106</v>
      </c>
      <c r="E171" s="1399">
        <v>10</v>
      </c>
      <c r="F171" s="1779"/>
      <c r="G171" s="1378">
        <f>E171*F171</f>
        <v>0</v>
      </c>
    </row>
    <row r="172" spans="1:7" ht="13.15" customHeight="1">
      <c r="A172" s="1372"/>
      <c r="B172" s="1373"/>
      <c r="C172" s="1382"/>
      <c r="D172" s="1375"/>
      <c r="E172" s="1375"/>
      <c r="F172" s="1779"/>
      <c r="G172" s="1378"/>
    </row>
    <row r="173" spans="1:7" ht="94.5">
      <c r="A173" s="1440" t="s">
        <v>159</v>
      </c>
      <c r="B173" s="1373"/>
      <c r="C173" s="1444" t="s">
        <v>1746</v>
      </c>
      <c r="D173" s="1392" t="s">
        <v>106</v>
      </c>
      <c r="E173" s="1399">
        <v>21</v>
      </c>
      <c r="F173" s="1779"/>
      <c r="G173" s="1378">
        <f>E173*F173</f>
        <v>0</v>
      </c>
    </row>
    <row r="174" spans="1:7" ht="13.15" customHeight="1">
      <c r="A174" s="1372"/>
      <c r="B174" s="1373"/>
      <c r="C174" s="1382"/>
      <c r="D174" s="1375"/>
      <c r="E174" s="1375"/>
      <c r="F174" s="1779"/>
      <c r="G174" s="1378"/>
    </row>
    <row r="175" spans="1:7" ht="94.5">
      <c r="A175" s="1440" t="s">
        <v>438</v>
      </c>
      <c r="B175" s="1373"/>
      <c r="C175" s="1444" t="s">
        <v>1747</v>
      </c>
      <c r="D175" s="1392" t="s">
        <v>106</v>
      </c>
      <c r="E175" s="1399">
        <v>6</v>
      </c>
      <c r="F175" s="1779"/>
      <c r="G175" s="1378">
        <f>E175*F175</f>
        <v>0</v>
      </c>
    </row>
    <row r="176" spans="1:7" ht="13.15" customHeight="1">
      <c r="A176" s="1372"/>
      <c r="B176" s="1373"/>
      <c r="C176" s="1382"/>
      <c r="D176" s="1375"/>
      <c r="E176" s="1375"/>
      <c r="F176" s="1779"/>
      <c r="G176" s="1378"/>
    </row>
    <row r="177" spans="1:7" ht="13.5">
      <c r="A177" s="1440" t="s">
        <v>445</v>
      </c>
      <c r="B177" s="1373"/>
      <c r="C177" s="1444" t="s">
        <v>818</v>
      </c>
      <c r="D177" s="1375" t="s">
        <v>349</v>
      </c>
      <c r="E177" s="1386">
        <v>1</v>
      </c>
      <c r="F177" s="1779"/>
      <c r="G177" s="1378">
        <f>E177*F177</f>
        <v>0</v>
      </c>
    </row>
    <row r="178" spans="1:7" ht="13.15" customHeight="1">
      <c r="A178" s="1442"/>
      <c r="B178" s="1373"/>
      <c r="C178" s="1444"/>
      <c r="D178" s="1375"/>
      <c r="E178" s="1386"/>
      <c r="F178" s="1779"/>
      <c r="G178" s="1378"/>
    </row>
    <row r="179" spans="1:7" ht="13.15" customHeight="1">
      <c r="A179" s="1442"/>
      <c r="B179" s="1373"/>
      <c r="C179" s="1445" t="s">
        <v>811</v>
      </c>
      <c r="D179" s="1446" t="s">
        <v>276</v>
      </c>
      <c r="E179" s="1447"/>
      <c r="F179" s="1781"/>
      <c r="G179" s="1448">
        <f>SUM(G164:G178)</f>
        <v>0</v>
      </c>
    </row>
    <row r="180" spans="1:7" ht="12.75" customHeight="1">
      <c r="A180" s="1382"/>
      <c r="B180" s="1383"/>
      <c r="C180" s="1384"/>
      <c r="D180" s="1385"/>
      <c r="E180" s="1386"/>
      <c r="F180" s="1782"/>
      <c r="G180" s="1388"/>
    </row>
    <row r="181" spans="1:7" ht="15" customHeight="1">
      <c r="A181" s="1372"/>
      <c r="B181" s="1373"/>
      <c r="C181" s="1449"/>
      <c r="D181" s="1375"/>
      <c r="E181" s="1375"/>
      <c r="F181" s="1779"/>
      <c r="G181" s="1378"/>
    </row>
    <row r="182" spans="1:7" ht="26.25" customHeight="1">
      <c r="A182" s="1389" t="s">
        <v>157</v>
      </c>
      <c r="B182" s="1450"/>
      <c r="C182" s="1391" t="s">
        <v>331</v>
      </c>
      <c r="D182" s="1451"/>
      <c r="E182" s="1451"/>
      <c r="F182" s="1779"/>
      <c r="G182" s="1378"/>
    </row>
    <row r="183" spans="1:7" ht="15" customHeight="1">
      <c r="A183" s="1452"/>
      <c r="B183" s="1450"/>
      <c r="C183" s="1453"/>
      <c r="D183" s="1451"/>
      <c r="E183" s="1451"/>
      <c r="F183" s="1779"/>
      <c r="G183" s="1378"/>
    </row>
    <row r="184" spans="1:7" ht="54">
      <c r="A184" s="1440" t="s">
        <v>167</v>
      </c>
      <c r="B184" s="1450"/>
      <c r="C184" s="1454" t="s">
        <v>1748</v>
      </c>
      <c r="D184" s="1455"/>
      <c r="E184" s="1456"/>
      <c r="F184" s="1783"/>
    </row>
    <row r="185" spans="1:7" ht="14.25" customHeight="1">
      <c r="A185" s="1452"/>
      <c r="B185" s="1450" t="s">
        <v>198</v>
      </c>
      <c r="C185" s="1454" t="s">
        <v>1749</v>
      </c>
      <c r="D185" s="1455" t="s">
        <v>262</v>
      </c>
      <c r="E185" s="1456">
        <v>100</v>
      </c>
      <c r="F185" s="1779"/>
      <c r="G185" s="1378">
        <f t="shared" ref="G185:G198" si="0">E185*F185</f>
        <v>0</v>
      </c>
    </row>
    <row r="186" spans="1:7" ht="14.25" customHeight="1">
      <c r="A186" s="1452"/>
      <c r="B186" s="1450" t="s">
        <v>198</v>
      </c>
      <c r="C186" s="1454" t="s">
        <v>1750</v>
      </c>
      <c r="D186" s="1455" t="s">
        <v>262</v>
      </c>
      <c r="E186" s="1456">
        <v>1550</v>
      </c>
      <c r="F186" s="1779"/>
      <c r="G186" s="1378">
        <f t="shared" si="0"/>
        <v>0</v>
      </c>
    </row>
    <row r="187" spans="1:7" ht="14.25" customHeight="1">
      <c r="A187" s="1452"/>
      <c r="B187" s="1450" t="s">
        <v>198</v>
      </c>
      <c r="C187" s="1454" t="s">
        <v>1751</v>
      </c>
      <c r="D187" s="1455" t="s">
        <v>262</v>
      </c>
      <c r="E187" s="1456">
        <v>950</v>
      </c>
      <c r="F187" s="1779"/>
      <c r="G187" s="1378">
        <f t="shared" si="0"/>
        <v>0</v>
      </c>
    </row>
    <row r="188" spans="1:7" ht="14.25" customHeight="1">
      <c r="A188" s="1452"/>
      <c r="B188" s="1450" t="s">
        <v>198</v>
      </c>
      <c r="C188" s="1454" t="s">
        <v>1752</v>
      </c>
      <c r="D188" s="1455" t="s">
        <v>262</v>
      </c>
      <c r="E188" s="1456">
        <v>220</v>
      </c>
      <c r="F188" s="1779"/>
      <c r="G188" s="1378">
        <f t="shared" si="0"/>
        <v>0</v>
      </c>
    </row>
    <row r="189" spans="1:7" ht="14.25" customHeight="1">
      <c r="A189" s="1452"/>
      <c r="B189" s="1450" t="s">
        <v>198</v>
      </c>
      <c r="C189" s="1454" t="s">
        <v>1753</v>
      </c>
      <c r="D189" s="1455" t="s">
        <v>262</v>
      </c>
      <c r="E189" s="1456">
        <v>340</v>
      </c>
      <c r="F189" s="1779"/>
      <c r="G189" s="1378">
        <f t="shared" si="0"/>
        <v>0</v>
      </c>
    </row>
    <row r="190" spans="1:7" s="1459" customFormat="1" ht="15.75">
      <c r="A190" s="1457"/>
      <c r="B190" s="1458" t="s">
        <v>198</v>
      </c>
      <c r="C190" s="1454" t="s">
        <v>1754</v>
      </c>
      <c r="D190" s="1455" t="s">
        <v>262</v>
      </c>
      <c r="E190" s="1456">
        <v>350</v>
      </c>
      <c r="F190" s="1779"/>
      <c r="G190" s="1378">
        <f t="shared" si="0"/>
        <v>0</v>
      </c>
    </row>
    <row r="191" spans="1:7" s="1459" customFormat="1" ht="15.75">
      <c r="A191" s="1457"/>
      <c r="B191" s="1458" t="s">
        <v>198</v>
      </c>
      <c r="C191" s="1454" t="s">
        <v>1755</v>
      </c>
      <c r="D191" s="1455" t="s">
        <v>262</v>
      </c>
      <c r="E191" s="1456">
        <v>80</v>
      </c>
      <c r="F191" s="1779"/>
      <c r="G191" s="1378">
        <f t="shared" si="0"/>
        <v>0</v>
      </c>
    </row>
    <row r="192" spans="1:7" ht="15.75">
      <c r="A192" s="1452"/>
      <c r="B192" s="1450" t="s">
        <v>198</v>
      </c>
      <c r="C192" s="1454" t="s">
        <v>1756</v>
      </c>
      <c r="D192" s="1455" t="s">
        <v>262</v>
      </c>
      <c r="E192" s="1456">
        <v>100</v>
      </c>
      <c r="F192" s="1779"/>
      <c r="G192" s="1378">
        <f t="shared" si="0"/>
        <v>0</v>
      </c>
    </row>
    <row r="193" spans="1:9" ht="15.75">
      <c r="A193" s="1452"/>
      <c r="B193" s="1450" t="s">
        <v>198</v>
      </c>
      <c r="C193" s="1454" t="s">
        <v>1757</v>
      </c>
      <c r="D193" s="1455" t="s">
        <v>262</v>
      </c>
      <c r="E193" s="1456">
        <v>200</v>
      </c>
      <c r="F193" s="1779"/>
      <c r="G193" s="1378">
        <f t="shared" si="0"/>
        <v>0</v>
      </c>
    </row>
    <row r="194" spans="1:9" ht="14.25" customHeight="1">
      <c r="A194" s="1460"/>
      <c r="B194" s="1450" t="s">
        <v>198</v>
      </c>
      <c r="C194" s="1454" t="s">
        <v>1758</v>
      </c>
      <c r="D194" s="1455" t="s">
        <v>262</v>
      </c>
      <c r="E194" s="1461">
        <v>20</v>
      </c>
      <c r="F194" s="1779"/>
      <c r="G194" s="1378">
        <f t="shared" si="0"/>
        <v>0</v>
      </c>
    </row>
    <row r="195" spans="1:9" s="1430" customFormat="1" ht="13.5">
      <c r="A195" s="1389"/>
      <c r="B195" s="1390" t="s">
        <v>198</v>
      </c>
      <c r="C195" s="1454" t="s">
        <v>809</v>
      </c>
      <c r="D195" s="1462" t="s">
        <v>262</v>
      </c>
      <c r="E195" s="1456">
        <v>440</v>
      </c>
      <c r="F195" s="1779"/>
      <c r="G195" s="1378">
        <f t="shared" si="0"/>
        <v>0</v>
      </c>
    </row>
    <row r="196" spans="1:9" ht="14.25" customHeight="1">
      <c r="A196" s="1452"/>
      <c r="B196" s="1450" t="s">
        <v>198</v>
      </c>
      <c r="C196" s="1454" t="s">
        <v>872</v>
      </c>
      <c r="D196" s="1455" t="s">
        <v>262</v>
      </c>
      <c r="E196" s="1456">
        <v>150</v>
      </c>
      <c r="F196" s="1779"/>
      <c r="G196" s="1378">
        <f t="shared" si="0"/>
        <v>0</v>
      </c>
    </row>
    <row r="197" spans="1:9" ht="14.25" customHeight="1">
      <c r="A197" s="1452"/>
      <c r="B197" s="1450" t="s">
        <v>198</v>
      </c>
      <c r="C197" s="1454" t="s">
        <v>337</v>
      </c>
      <c r="D197" s="1455" t="s">
        <v>262</v>
      </c>
      <c r="E197" s="1456">
        <v>20</v>
      </c>
      <c r="F197" s="1779"/>
      <c r="G197" s="1378">
        <f t="shared" si="0"/>
        <v>0</v>
      </c>
    </row>
    <row r="198" spans="1:9" ht="14.25" customHeight="1">
      <c r="A198" s="1452"/>
      <c r="B198" s="1450" t="s">
        <v>198</v>
      </c>
      <c r="C198" s="1454" t="s">
        <v>338</v>
      </c>
      <c r="D198" s="1455" t="s">
        <v>262</v>
      </c>
      <c r="E198" s="1456">
        <v>20</v>
      </c>
      <c r="F198" s="1779"/>
      <c r="G198" s="1378">
        <f t="shared" si="0"/>
        <v>0</v>
      </c>
    </row>
    <row r="199" spans="1:9" ht="10.5" customHeight="1">
      <c r="A199" s="1452"/>
      <c r="B199" s="1450"/>
      <c r="C199" s="1463"/>
      <c r="D199" s="1464"/>
      <c r="E199" s="1465"/>
      <c r="F199" s="1779"/>
    </row>
    <row r="200" spans="1:9" s="1430" customFormat="1" ht="13.5">
      <c r="A200" s="1440" t="s">
        <v>175</v>
      </c>
      <c r="B200" s="1466"/>
      <c r="C200" s="1467" t="s">
        <v>1759</v>
      </c>
      <c r="D200" s="1468" t="s">
        <v>106</v>
      </c>
      <c r="E200" s="1469">
        <v>20</v>
      </c>
      <c r="F200" s="1784"/>
      <c r="G200" s="1378">
        <f>E200*F200</f>
        <v>0</v>
      </c>
    </row>
    <row r="201" spans="1:9" ht="13.5">
      <c r="A201" s="1452"/>
      <c r="B201" s="1450"/>
      <c r="C201" s="1463"/>
      <c r="D201" s="1464"/>
      <c r="E201" s="1465"/>
      <c r="F201" s="1779"/>
    </row>
    <row r="202" spans="1:9" ht="14.25" customHeight="1">
      <c r="A202" s="1440" t="s">
        <v>177</v>
      </c>
      <c r="B202" s="1373" t="s">
        <v>198</v>
      </c>
      <c r="C202" s="1382" t="s">
        <v>1760</v>
      </c>
      <c r="D202" s="1375" t="s">
        <v>262</v>
      </c>
      <c r="E202" s="1375">
        <v>1300</v>
      </c>
      <c r="F202" s="1779"/>
      <c r="G202" s="1378">
        <f>E202*F202</f>
        <v>0</v>
      </c>
    </row>
    <row r="203" spans="1:9" ht="14.25" customHeight="1">
      <c r="A203" s="1442"/>
      <c r="B203" s="1373"/>
      <c r="C203" s="1382"/>
      <c r="D203" s="1375"/>
      <c r="E203" s="1375"/>
      <c r="F203" s="1779"/>
      <c r="G203" s="1378"/>
    </row>
    <row r="204" spans="1:9" s="1366" customFormat="1" ht="27" customHeight="1">
      <c r="A204" s="1440" t="s">
        <v>157</v>
      </c>
      <c r="B204" s="1450" t="s">
        <v>198</v>
      </c>
      <c r="C204" s="1454" t="s">
        <v>1761</v>
      </c>
      <c r="D204" s="1455" t="s">
        <v>262</v>
      </c>
      <c r="E204" s="1456">
        <v>40</v>
      </c>
      <c r="F204" s="1779"/>
      <c r="G204" s="1378">
        <f>E204*F204</f>
        <v>0</v>
      </c>
    </row>
    <row r="205" spans="1:9" s="1366" customFormat="1" ht="13.5">
      <c r="A205" s="1440"/>
      <c r="B205" s="1450"/>
      <c r="C205" s="1454"/>
      <c r="D205" s="1455"/>
      <c r="E205" s="1456"/>
      <c r="F205" s="1779"/>
    </row>
    <row r="206" spans="1:9" s="1366" customFormat="1" ht="27" customHeight="1">
      <c r="A206" s="1440" t="s">
        <v>159</v>
      </c>
      <c r="B206" s="1450" t="s">
        <v>198</v>
      </c>
      <c r="C206" s="1454" t="s">
        <v>1762</v>
      </c>
      <c r="D206" s="1455" t="s">
        <v>262</v>
      </c>
      <c r="E206" s="1456">
        <v>200</v>
      </c>
      <c r="F206" s="1779"/>
      <c r="G206" s="1378">
        <f>E206*F206</f>
        <v>0</v>
      </c>
    </row>
    <row r="207" spans="1:9" s="1366" customFormat="1" ht="13.5">
      <c r="A207" s="1440"/>
      <c r="B207" s="1450"/>
      <c r="C207" s="1454"/>
      <c r="D207" s="1455"/>
      <c r="E207" s="1456"/>
      <c r="F207" s="1779"/>
      <c r="G207" s="1378"/>
    </row>
    <row r="208" spans="1:9" ht="109.5" customHeight="1">
      <c r="A208" s="1437" t="s">
        <v>438</v>
      </c>
      <c r="B208" s="1373"/>
      <c r="C208" s="1382" t="s">
        <v>1763</v>
      </c>
      <c r="D208" s="1375"/>
      <c r="E208" s="1375"/>
      <c r="F208" s="1783"/>
      <c r="H208" s="1365"/>
      <c r="I208" s="1365"/>
    </row>
    <row r="209" spans="1:9" ht="13.15" customHeight="1">
      <c r="A209" s="1470"/>
      <c r="B209" s="1373" t="s">
        <v>198</v>
      </c>
      <c r="C209" s="1382" t="s">
        <v>883</v>
      </c>
      <c r="D209" s="1375"/>
      <c r="E209" s="1375"/>
      <c r="F209" s="1783"/>
      <c r="H209" s="1365"/>
      <c r="I209" s="1365"/>
    </row>
    <row r="210" spans="1:9" ht="13.15" customHeight="1">
      <c r="A210" s="1470"/>
      <c r="B210" s="1373" t="s">
        <v>198</v>
      </c>
      <c r="C210" s="1382" t="s">
        <v>884</v>
      </c>
      <c r="D210" s="1375"/>
      <c r="E210" s="1375"/>
      <c r="F210" s="1783"/>
      <c r="H210" s="1365"/>
      <c r="I210" s="1365"/>
    </row>
    <row r="211" spans="1:9" ht="13.15" customHeight="1">
      <c r="A211" s="1470"/>
      <c r="B211" s="1373" t="s">
        <v>198</v>
      </c>
      <c r="C211" s="1382" t="s">
        <v>885</v>
      </c>
      <c r="D211" s="1375"/>
      <c r="E211" s="1375"/>
      <c r="F211" s="1783"/>
      <c r="H211" s="1365"/>
      <c r="I211" s="1365"/>
    </row>
    <row r="212" spans="1:9" ht="13.15" customHeight="1">
      <c r="A212" s="1470"/>
      <c r="B212" s="1373" t="s">
        <v>198</v>
      </c>
      <c r="C212" s="1382" t="s">
        <v>886</v>
      </c>
      <c r="D212" s="1375"/>
      <c r="E212" s="1375"/>
      <c r="F212" s="1783"/>
      <c r="H212" s="1365"/>
      <c r="I212" s="1365"/>
    </row>
    <row r="213" spans="1:9" ht="13.15" customHeight="1">
      <c r="A213" s="1470"/>
      <c r="B213" s="1373" t="s">
        <v>198</v>
      </c>
      <c r="C213" s="1382" t="s">
        <v>890</v>
      </c>
      <c r="D213" s="1375"/>
      <c r="E213" s="1375"/>
      <c r="F213" s="1783"/>
      <c r="H213" s="1365"/>
      <c r="I213" s="1365"/>
    </row>
    <row r="214" spans="1:9" ht="13.15" customHeight="1">
      <c r="A214" s="1372"/>
      <c r="B214" s="1373"/>
      <c r="C214" s="1382" t="s">
        <v>854</v>
      </c>
      <c r="D214" s="1375" t="s">
        <v>100</v>
      </c>
      <c r="E214" s="1375">
        <v>1</v>
      </c>
      <c r="F214" s="1779"/>
      <c r="G214" s="1378">
        <f>E214*F214</f>
        <v>0</v>
      </c>
      <c r="H214" s="1365"/>
      <c r="I214" s="1365"/>
    </row>
    <row r="215" spans="1:9" ht="14.25" customHeight="1">
      <c r="A215" s="1442"/>
      <c r="B215" s="1373"/>
      <c r="C215" s="1382"/>
      <c r="D215" s="1375"/>
      <c r="E215" s="1375"/>
      <c r="F215" s="1779"/>
      <c r="G215" s="1378"/>
    </row>
    <row r="216" spans="1:9" s="1366" customFormat="1" ht="94.5">
      <c r="A216" s="1440" t="s">
        <v>157</v>
      </c>
      <c r="B216" s="1450" t="s">
        <v>198</v>
      </c>
      <c r="C216" s="1454" t="s">
        <v>1764</v>
      </c>
      <c r="D216" s="1455" t="s">
        <v>262</v>
      </c>
      <c r="E216" s="1456">
        <v>1</v>
      </c>
      <c r="F216" s="1779"/>
      <c r="G216" s="1378">
        <f>E216*F216</f>
        <v>0</v>
      </c>
    </row>
    <row r="217" spans="1:9" ht="14.25" customHeight="1">
      <c r="A217" s="1442"/>
      <c r="B217" s="1373"/>
      <c r="C217" s="1471"/>
      <c r="D217" s="1375"/>
      <c r="E217" s="1375"/>
      <c r="F217" s="1779"/>
      <c r="G217" s="1378"/>
    </row>
    <row r="218" spans="1:9" ht="13.15" customHeight="1">
      <c r="A218" s="1440" t="s">
        <v>445</v>
      </c>
      <c r="B218" s="1450"/>
      <c r="C218" s="1366" t="s">
        <v>341</v>
      </c>
      <c r="D218" s="1366" t="s">
        <v>340</v>
      </c>
      <c r="E218" s="1472">
        <v>1</v>
      </c>
      <c r="F218" s="1779"/>
      <c r="G218" s="1378">
        <f>E218*F218</f>
        <v>0</v>
      </c>
    </row>
    <row r="219" spans="1:9" ht="13.15" customHeight="1">
      <c r="F219" s="1783"/>
    </row>
    <row r="220" spans="1:9" ht="27">
      <c r="A220" s="1372"/>
      <c r="B220" s="1373"/>
      <c r="C220" s="1445" t="s">
        <v>331</v>
      </c>
      <c r="D220" s="1446" t="s">
        <v>276</v>
      </c>
      <c r="E220" s="1447"/>
      <c r="F220" s="1781"/>
      <c r="G220" s="1448">
        <f>SUM(G184:G219)</f>
        <v>0</v>
      </c>
    </row>
    <row r="221" spans="1:9" ht="13.15" customHeight="1">
      <c r="F221" s="1785"/>
      <c r="G221" s="1473"/>
    </row>
    <row r="222" spans="1:9" ht="13.15" customHeight="1">
      <c r="A222" s="1402"/>
      <c r="B222" s="1410"/>
      <c r="C222" s="1406"/>
      <c r="D222" s="1392"/>
      <c r="E222" s="1393"/>
      <c r="F222" s="1786"/>
      <c r="G222" s="1395"/>
      <c r="H222" s="1365"/>
      <c r="I222" s="1365"/>
    </row>
    <row r="223" spans="1:9" ht="13.5">
      <c r="A223" s="1389" t="s">
        <v>159</v>
      </c>
      <c r="B223" s="1373"/>
      <c r="C223" s="1475" t="s">
        <v>1765</v>
      </c>
      <c r="D223" s="1375"/>
      <c r="E223" s="1376"/>
      <c r="F223" s="1787"/>
      <c r="G223" s="1378"/>
      <c r="H223" s="1365"/>
      <c r="I223" s="1365"/>
    </row>
    <row r="224" spans="1:9" ht="13.5" customHeight="1">
      <c r="A224" s="1372"/>
      <c r="B224" s="1373"/>
      <c r="C224" s="1370"/>
      <c r="D224" s="1375"/>
      <c r="E224" s="1376"/>
      <c r="F224" s="1787"/>
      <c r="G224" s="1378"/>
      <c r="H224" s="1365"/>
      <c r="I224" s="1365"/>
    </row>
    <row r="225" spans="1:9" ht="13.5">
      <c r="A225" s="1372"/>
      <c r="B225" s="1373"/>
      <c r="C225" s="1476" t="s">
        <v>1766</v>
      </c>
      <c r="D225" s="1396"/>
      <c r="E225" s="1396"/>
      <c r="F225" s="1788"/>
      <c r="G225" s="1477"/>
      <c r="H225" s="1365"/>
      <c r="I225" s="1365"/>
    </row>
    <row r="226" spans="1:9" ht="15" customHeight="1">
      <c r="A226" s="1372"/>
      <c r="B226" s="1373"/>
      <c r="C226" s="1396"/>
      <c r="D226" s="1396"/>
      <c r="E226" s="1396"/>
      <c r="F226" s="1788"/>
      <c r="G226" s="1477"/>
      <c r="H226" s="1365"/>
      <c r="I226" s="1365"/>
    </row>
    <row r="227" spans="1:9" ht="25.5">
      <c r="A227" s="1397" t="s">
        <v>167</v>
      </c>
      <c r="B227" s="1373"/>
      <c r="C227" s="1476" t="s">
        <v>1767</v>
      </c>
      <c r="D227" s="1478" t="s">
        <v>262</v>
      </c>
      <c r="E227" s="1478">
        <v>305</v>
      </c>
      <c r="F227" s="1789"/>
      <c r="G227" s="1395">
        <f>E227*F227</f>
        <v>0</v>
      </c>
      <c r="H227" s="1365"/>
      <c r="I227" s="1365"/>
    </row>
    <row r="228" spans="1:9" ht="15" customHeight="1">
      <c r="A228" s="1372"/>
      <c r="B228" s="1479"/>
      <c r="C228" s="1476"/>
      <c r="D228" s="1478"/>
      <c r="E228" s="1478"/>
      <c r="F228" s="1789"/>
      <c r="G228" s="1395"/>
      <c r="H228" s="1365"/>
      <c r="I228" s="1365"/>
    </row>
    <row r="229" spans="1:9" ht="25.5">
      <c r="A229" s="1397" t="s">
        <v>175</v>
      </c>
      <c r="B229" s="1479"/>
      <c r="C229" s="1476" t="s">
        <v>1768</v>
      </c>
      <c r="D229" s="1478" t="s">
        <v>262</v>
      </c>
      <c r="E229" s="1478">
        <v>12</v>
      </c>
      <c r="F229" s="1789"/>
      <c r="G229" s="1395">
        <f>E229*F229</f>
        <v>0</v>
      </c>
      <c r="H229" s="1365"/>
      <c r="I229" s="1365"/>
    </row>
    <row r="230" spans="1:9" ht="13.5">
      <c r="A230" s="1372"/>
      <c r="B230" s="1373"/>
      <c r="C230" s="1476"/>
      <c r="D230" s="1396"/>
      <c r="E230" s="1396"/>
      <c r="F230" s="1789"/>
      <c r="G230" s="1395"/>
      <c r="H230" s="1365"/>
      <c r="I230" s="1365"/>
    </row>
    <row r="231" spans="1:9" ht="38.25">
      <c r="A231" s="1397" t="s">
        <v>177</v>
      </c>
      <c r="B231" s="1373"/>
      <c r="C231" s="1476" t="s">
        <v>1769</v>
      </c>
      <c r="D231" s="1478" t="s">
        <v>262</v>
      </c>
      <c r="E231" s="1478">
        <v>56</v>
      </c>
      <c r="F231" s="1789"/>
      <c r="G231" s="1395">
        <f>E231*F231</f>
        <v>0</v>
      </c>
      <c r="H231" s="1365"/>
      <c r="I231" s="1365"/>
    </row>
    <row r="232" spans="1:9" ht="15" customHeight="1">
      <c r="A232" s="1372"/>
      <c r="B232" s="1373"/>
      <c r="C232" s="1396"/>
      <c r="D232" s="1396"/>
      <c r="E232" s="1396"/>
      <c r="F232" s="1789"/>
      <c r="G232" s="1395"/>
      <c r="H232" s="1365"/>
      <c r="I232" s="1365"/>
    </row>
    <row r="233" spans="1:9" ht="15" customHeight="1">
      <c r="A233" s="1480" t="s">
        <v>157</v>
      </c>
      <c r="B233" s="1373"/>
      <c r="C233" s="1476" t="s">
        <v>1770</v>
      </c>
      <c r="D233" s="1478" t="s">
        <v>100</v>
      </c>
      <c r="E233" s="1478">
        <v>30</v>
      </c>
      <c r="F233" s="1789"/>
      <c r="G233" s="1378">
        <f>E233*F233</f>
        <v>0</v>
      </c>
      <c r="H233" s="1365"/>
      <c r="I233" s="1365"/>
    </row>
    <row r="234" spans="1:9" ht="13.5">
      <c r="A234" s="1372"/>
      <c r="B234" s="1479"/>
      <c r="C234" s="1396"/>
      <c r="D234" s="1478"/>
      <c r="E234" s="1478"/>
      <c r="F234" s="1789"/>
      <c r="G234" s="1395"/>
      <c r="H234" s="1365"/>
      <c r="I234" s="1365"/>
    </row>
    <row r="235" spans="1:9" ht="13.5">
      <c r="A235" s="1480" t="s">
        <v>159</v>
      </c>
      <c r="B235" s="1373"/>
      <c r="C235" s="1476" t="s">
        <v>1771</v>
      </c>
      <c r="D235" s="1478" t="s">
        <v>100</v>
      </c>
      <c r="E235" s="1478">
        <v>4</v>
      </c>
      <c r="F235" s="1787"/>
      <c r="G235" s="1378">
        <f>E235*F235</f>
        <v>0</v>
      </c>
      <c r="H235" s="1365"/>
      <c r="I235" s="1365"/>
    </row>
    <row r="236" spans="1:9" ht="13.5">
      <c r="A236" s="1437"/>
      <c r="B236" s="1373"/>
      <c r="C236" s="1396"/>
      <c r="D236" s="1396"/>
      <c r="E236" s="1396"/>
      <c r="F236" s="1787"/>
      <c r="G236" s="1378"/>
      <c r="H236" s="1365"/>
      <c r="I236" s="1365"/>
    </row>
    <row r="237" spans="1:9" ht="13.5">
      <c r="A237" s="1480" t="s">
        <v>438</v>
      </c>
      <c r="B237" s="1373"/>
      <c r="C237" s="1476" t="s">
        <v>1772</v>
      </c>
      <c r="D237" s="1478" t="s">
        <v>100</v>
      </c>
      <c r="E237" s="1478">
        <v>4</v>
      </c>
      <c r="F237" s="1787"/>
      <c r="G237" s="1378">
        <f>E237*F237</f>
        <v>0</v>
      </c>
      <c r="H237" s="1365"/>
      <c r="I237" s="1365"/>
    </row>
    <row r="238" spans="1:9" ht="13.5">
      <c r="A238" s="1480"/>
      <c r="B238" s="1373"/>
      <c r="C238" s="1476"/>
      <c r="D238" s="1478"/>
      <c r="E238" s="1478"/>
      <c r="F238" s="1787"/>
      <c r="G238" s="1378"/>
      <c r="H238" s="1365"/>
      <c r="I238" s="1365"/>
    </row>
    <row r="239" spans="1:9" ht="13.5">
      <c r="A239" s="1480" t="s">
        <v>445</v>
      </c>
      <c r="B239" s="1373"/>
      <c r="C239" s="1476" t="s">
        <v>1773</v>
      </c>
      <c r="D239" s="1478" t="s">
        <v>100</v>
      </c>
      <c r="E239" s="1478">
        <v>8</v>
      </c>
      <c r="F239" s="1787"/>
      <c r="G239" s="1378">
        <f>E239*F239</f>
        <v>0</v>
      </c>
      <c r="H239" s="1365"/>
      <c r="I239" s="1365"/>
    </row>
    <row r="240" spans="1:9" ht="13.5">
      <c r="A240" s="1480"/>
      <c r="B240" s="1373"/>
      <c r="C240" s="1476"/>
      <c r="D240" s="1478"/>
      <c r="E240" s="1478"/>
      <c r="F240" s="1787"/>
      <c r="G240" s="1378"/>
      <c r="H240" s="1365"/>
      <c r="I240" s="1365"/>
    </row>
    <row r="241" spans="1:9" ht="13.7" customHeight="1">
      <c r="A241" s="1397" t="s">
        <v>267</v>
      </c>
      <c r="B241" s="1373"/>
      <c r="C241" s="1476" t="s">
        <v>1774</v>
      </c>
      <c r="D241" s="1478" t="s">
        <v>100</v>
      </c>
      <c r="E241" s="1478">
        <v>4</v>
      </c>
      <c r="F241" s="1789"/>
      <c r="G241" s="1395">
        <f>E241*F241</f>
        <v>0</v>
      </c>
      <c r="H241" s="1365"/>
      <c r="I241" s="1365"/>
    </row>
    <row r="242" spans="1:9" ht="13.5">
      <c r="C242" s="1396"/>
      <c r="D242" s="1396"/>
      <c r="E242" s="1396"/>
      <c r="F242" s="1789"/>
      <c r="G242" s="1395"/>
      <c r="H242" s="1365"/>
      <c r="I242" s="1365"/>
    </row>
    <row r="243" spans="1:9" ht="38.25">
      <c r="A243" s="1397" t="s">
        <v>827</v>
      </c>
      <c r="B243" s="1373"/>
      <c r="C243" s="1476" t="s">
        <v>1775</v>
      </c>
      <c r="D243" s="1478" t="s">
        <v>100</v>
      </c>
      <c r="E243" s="1478">
        <v>8</v>
      </c>
      <c r="F243" s="1789"/>
      <c r="G243" s="1395">
        <f>E243*F243</f>
        <v>0</v>
      </c>
      <c r="H243" s="1365"/>
      <c r="I243" s="1365"/>
    </row>
    <row r="244" spans="1:9" ht="13.5">
      <c r="C244" s="1396"/>
      <c r="D244" s="1396"/>
      <c r="E244" s="1396"/>
      <c r="F244" s="1789"/>
      <c r="G244" s="1395"/>
      <c r="H244" s="1365"/>
      <c r="I244" s="1365"/>
    </row>
    <row r="245" spans="1:9" ht="13.15" customHeight="1">
      <c r="A245" s="1397" t="s">
        <v>829</v>
      </c>
      <c r="B245" s="1481"/>
      <c r="C245" s="1476" t="s">
        <v>879</v>
      </c>
      <c r="D245" s="1478" t="s">
        <v>835</v>
      </c>
      <c r="E245" s="1478">
        <v>1</v>
      </c>
      <c r="F245" s="1789"/>
      <c r="G245" s="1395">
        <f>E245*F245</f>
        <v>0</v>
      </c>
      <c r="H245" s="1365"/>
      <c r="I245" s="1365"/>
    </row>
    <row r="246" spans="1:9" ht="13.5">
      <c r="A246" s="1482"/>
      <c r="B246" s="1481"/>
      <c r="C246" s="1476"/>
      <c r="D246" s="1478"/>
      <c r="E246" s="1478"/>
      <c r="F246" s="1789"/>
      <c r="G246" s="1395"/>
      <c r="H246" s="1365"/>
      <c r="I246" s="1365"/>
    </row>
    <row r="247" spans="1:9" ht="13.5">
      <c r="A247" s="1397" t="s">
        <v>919</v>
      </c>
      <c r="B247" s="1481"/>
      <c r="C247" s="1409" t="s">
        <v>1776</v>
      </c>
      <c r="D247" s="1478" t="s">
        <v>835</v>
      </c>
      <c r="E247" s="1478">
        <v>1</v>
      </c>
      <c r="F247" s="1789"/>
      <c r="G247" s="1395">
        <f>E247*F247</f>
        <v>0</v>
      </c>
      <c r="H247" s="1365"/>
      <c r="I247" s="1365"/>
    </row>
    <row r="248" spans="1:9" ht="13.5">
      <c r="A248" s="1397"/>
      <c r="B248" s="1481"/>
      <c r="C248" s="1409"/>
      <c r="D248" s="1478"/>
      <c r="E248" s="1478"/>
      <c r="F248" s="1789"/>
      <c r="G248" s="1395"/>
      <c r="H248" s="1365"/>
      <c r="I248" s="1365"/>
    </row>
    <row r="249" spans="1:9" ht="38.25">
      <c r="A249" s="1437" t="s">
        <v>921</v>
      </c>
      <c r="B249" s="1390"/>
      <c r="C249" s="1404" t="s">
        <v>836</v>
      </c>
      <c r="D249" s="1392" t="s">
        <v>835</v>
      </c>
      <c r="E249" s="1393">
        <v>1</v>
      </c>
      <c r="F249" s="1788"/>
      <c r="G249" s="1395">
        <f>E249*F249</f>
        <v>0</v>
      </c>
      <c r="H249" s="1365"/>
      <c r="I249" s="1365"/>
    </row>
    <row r="250" spans="1:9" ht="13.5">
      <c r="A250" s="1460"/>
      <c r="B250" s="1481"/>
      <c r="C250" s="1483"/>
      <c r="D250" s="1451"/>
      <c r="E250" s="1461"/>
      <c r="F250" s="1785"/>
      <c r="G250" s="1473"/>
      <c r="H250" s="1365"/>
      <c r="I250" s="1365"/>
    </row>
    <row r="251" spans="1:9" ht="13.5">
      <c r="B251" s="1484"/>
      <c r="C251" s="1485" t="s">
        <v>837</v>
      </c>
      <c r="D251" s="1485" t="s">
        <v>276</v>
      </c>
      <c r="E251" s="1486"/>
      <c r="F251" s="1790"/>
      <c r="G251" s="1441">
        <f>SUM(G227:G250)</f>
        <v>0</v>
      </c>
      <c r="H251" s="1365"/>
      <c r="I251" s="1365"/>
    </row>
    <row r="252" spans="1:9" ht="13.5">
      <c r="C252" s="1487"/>
      <c r="D252" s="1487"/>
      <c r="E252" s="1488"/>
      <c r="F252" s="1785"/>
      <c r="G252" s="1489"/>
      <c r="H252" s="1365"/>
      <c r="I252" s="1365"/>
    </row>
    <row r="253" spans="1:9" ht="18.600000000000001" customHeight="1">
      <c r="A253" s="1482"/>
      <c r="B253" s="1481"/>
      <c r="C253" s="1483"/>
      <c r="D253" s="1451"/>
      <c r="E253" s="1490"/>
      <c r="F253" s="1785"/>
      <c r="G253" s="1473"/>
      <c r="H253" s="1365"/>
      <c r="I253" s="1365"/>
    </row>
    <row r="254" spans="1:9" ht="13.5">
      <c r="A254" s="1389" t="s">
        <v>438</v>
      </c>
      <c r="B254" s="1373"/>
      <c r="C254" s="1475" t="s">
        <v>971</v>
      </c>
      <c r="D254" s="1375"/>
      <c r="E254" s="1376"/>
      <c r="F254" s="1787"/>
      <c r="G254" s="1378"/>
      <c r="H254" s="1365"/>
      <c r="I254" s="1365"/>
    </row>
    <row r="255" spans="1:9" ht="13.15" customHeight="1">
      <c r="A255" s="1402"/>
      <c r="B255" s="1410"/>
      <c r="C255" s="1406"/>
      <c r="D255" s="1392"/>
      <c r="E255" s="1393"/>
      <c r="F255" s="1786"/>
      <c r="G255" s="1395"/>
      <c r="H255" s="1365"/>
      <c r="I255" s="1365"/>
    </row>
    <row r="256" spans="1:9" s="1430" customFormat="1" ht="12.75">
      <c r="A256" s="1389" t="s">
        <v>439</v>
      </c>
      <c r="B256" s="1390"/>
      <c r="C256" s="1391" t="s">
        <v>1777</v>
      </c>
      <c r="D256" s="1392"/>
      <c r="E256" s="1393"/>
      <c r="F256" s="1791"/>
      <c r="G256" s="1429"/>
    </row>
    <row r="257" spans="1:9" s="1430" customFormat="1" ht="12.75">
      <c r="A257" s="1397"/>
      <c r="B257" s="1390"/>
      <c r="C257" s="1404"/>
      <c r="D257" s="1392"/>
      <c r="E257" s="1393"/>
      <c r="F257" s="1791"/>
      <c r="G257" s="1429"/>
    </row>
    <row r="258" spans="1:9" ht="216.75">
      <c r="A258" s="1397" t="s">
        <v>167</v>
      </c>
      <c r="B258" s="1373"/>
      <c r="C258" s="1404" t="s">
        <v>1778</v>
      </c>
      <c r="D258" s="1478" t="s">
        <v>106</v>
      </c>
      <c r="E258" s="1478">
        <v>1</v>
      </c>
      <c r="F258" s="1789"/>
      <c r="G258" s="1395">
        <f>E258*F258</f>
        <v>0</v>
      </c>
      <c r="H258" s="1365"/>
      <c r="I258" s="1365"/>
    </row>
    <row r="259" spans="1:9" s="1430" customFormat="1" ht="12.75">
      <c r="A259" s="1397"/>
      <c r="B259" s="1390"/>
      <c r="C259" s="1404"/>
      <c r="D259" s="1392"/>
      <c r="E259" s="1393"/>
      <c r="F259" s="1791"/>
      <c r="G259" s="1429"/>
    </row>
    <row r="260" spans="1:9" ht="140.25">
      <c r="A260" s="1397" t="s">
        <v>175</v>
      </c>
      <c r="B260" s="1373"/>
      <c r="C260" s="1404" t="s">
        <v>1779</v>
      </c>
      <c r="D260" s="1478" t="s">
        <v>106</v>
      </c>
      <c r="E260" s="1478">
        <v>1</v>
      </c>
      <c r="F260" s="1789"/>
      <c r="G260" s="1395">
        <f>E260*F260</f>
        <v>0</v>
      </c>
      <c r="H260" s="1365"/>
      <c r="I260" s="1365"/>
    </row>
    <row r="261" spans="1:9" s="1430" customFormat="1" ht="12.75">
      <c r="A261" s="1397"/>
      <c r="B261" s="1390"/>
      <c r="C261" s="1404"/>
      <c r="D261" s="1392"/>
      <c r="E261" s="1393"/>
      <c r="F261" s="1791"/>
      <c r="G261" s="1429"/>
    </row>
    <row r="262" spans="1:9" ht="204">
      <c r="A262" s="1397" t="s">
        <v>177</v>
      </c>
      <c r="B262" s="1373"/>
      <c r="C262" s="1404" t="s">
        <v>1780</v>
      </c>
      <c r="D262" s="1478" t="s">
        <v>100</v>
      </c>
      <c r="E262" s="1478">
        <v>43</v>
      </c>
      <c r="F262" s="1789"/>
      <c r="G262" s="1395">
        <f>E262*F262</f>
        <v>0</v>
      </c>
      <c r="H262" s="1365"/>
      <c r="I262" s="1365"/>
    </row>
    <row r="263" spans="1:9" s="1430" customFormat="1" ht="12.75">
      <c r="A263" s="1397"/>
      <c r="B263" s="1390"/>
      <c r="C263" s="1404"/>
      <c r="D263" s="1392"/>
      <c r="E263" s="1393"/>
      <c r="F263" s="1791"/>
      <c r="G263" s="1429"/>
    </row>
    <row r="264" spans="1:9" ht="76.5">
      <c r="A264" s="1397" t="s">
        <v>157</v>
      </c>
      <c r="B264" s="1373"/>
      <c r="C264" s="1476" t="s">
        <v>1781</v>
      </c>
      <c r="D264" s="1478" t="s">
        <v>106</v>
      </c>
      <c r="E264" s="1478">
        <v>43</v>
      </c>
      <c r="F264" s="1789"/>
      <c r="G264" s="1395">
        <f>E264*F264</f>
        <v>0</v>
      </c>
      <c r="H264" s="1365"/>
      <c r="I264" s="1365"/>
    </row>
    <row r="265" spans="1:9" s="1430" customFormat="1" ht="12.75">
      <c r="A265" s="1397"/>
      <c r="B265" s="1390"/>
      <c r="C265" s="1404"/>
      <c r="D265" s="1392"/>
      <c r="E265" s="1393"/>
      <c r="F265" s="1791"/>
      <c r="G265" s="1429"/>
    </row>
    <row r="266" spans="1:9" ht="140.25">
      <c r="A266" s="1397" t="s">
        <v>159</v>
      </c>
      <c r="B266" s="1373"/>
      <c r="C266" s="1404" t="s">
        <v>1782</v>
      </c>
      <c r="D266" s="1478" t="s">
        <v>106</v>
      </c>
      <c r="E266" s="1478">
        <v>17</v>
      </c>
      <c r="F266" s="1789"/>
      <c r="G266" s="1395">
        <f>E266*F266</f>
        <v>0</v>
      </c>
      <c r="H266" s="1365"/>
      <c r="I266" s="1365"/>
    </row>
    <row r="267" spans="1:9" s="1430" customFormat="1" ht="12.75">
      <c r="A267" s="1397"/>
      <c r="B267" s="1390"/>
      <c r="C267" s="1404"/>
      <c r="D267" s="1392"/>
      <c r="E267" s="1393"/>
      <c r="F267" s="1791"/>
      <c r="G267" s="1429"/>
    </row>
    <row r="268" spans="1:9" ht="76.5">
      <c r="A268" s="1397" t="s">
        <v>438</v>
      </c>
      <c r="B268" s="1373"/>
      <c r="C268" s="1476" t="s">
        <v>1783</v>
      </c>
      <c r="D268" s="1478" t="s">
        <v>106</v>
      </c>
      <c r="E268" s="1478">
        <v>13</v>
      </c>
      <c r="F268" s="1789"/>
      <c r="G268" s="1395">
        <f>E268*F268</f>
        <v>0</v>
      </c>
      <c r="H268" s="1365"/>
      <c r="I268" s="1365"/>
    </row>
    <row r="269" spans="1:9" s="1430" customFormat="1" ht="12.75">
      <c r="A269" s="1397"/>
      <c r="B269" s="1390"/>
      <c r="C269" s="1404"/>
      <c r="D269" s="1392"/>
      <c r="E269" s="1393"/>
      <c r="F269" s="1791"/>
      <c r="G269" s="1429"/>
    </row>
    <row r="270" spans="1:9" ht="76.5">
      <c r="A270" s="1397" t="s">
        <v>445</v>
      </c>
      <c r="B270" s="1373"/>
      <c r="C270" s="1476" t="s">
        <v>1784</v>
      </c>
      <c r="D270" s="1478" t="s">
        <v>106</v>
      </c>
      <c r="E270" s="1478">
        <v>2</v>
      </c>
      <c r="F270" s="1789"/>
      <c r="G270" s="1395">
        <f>E270*F270</f>
        <v>0</v>
      </c>
      <c r="H270" s="1365"/>
      <c r="I270" s="1365"/>
    </row>
    <row r="271" spans="1:9" s="1430" customFormat="1" ht="12.75">
      <c r="A271" s="1397"/>
      <c r="B271" s="1390"/>
      <c r="C271" s="1404"/>
      <c r="D271" s="1392"/>
      <c r="E271" s="1393"/>
      <c r="F271" s="1791"/>
      <c r="G271" s="1429"/>
    </row>
    <row r="272" spans="1:9" ht="38.25">
      <c r="A272" s="1397" t="s">
        <v>267</v>
      </c>
      <c r="B272" s="1373"/>
      <c r="C272" s="1476" t="s">
        <v>1785</v>
      </c>
      <c r="D272" s="1478" t="s">
        <v>106</v>
      </c>
      <c r="E272" s="1478">
        <v>2</v>
      </c>
      <c r="F272" s="1789"/>
      <c r="G272" s="1395">
        <f>E272*F272</f>
        <v>0</v>
      </c>
      <c r="H272" s="1365"/>
      <c r="I272" s="1365"/>
    </row>
    <row r="273" spans="1:9" s="1430" customFormat="1" ht="12.75">
      <c r="A273" s="1397"/>
      <c r="B273" s="1390"/>
      <c r="C273" s="1404"/>
      <c r="D273" s="1392"/>
      <c r="E273" s="1393"/>
      <c r="F273" s="1791"/>
      <c r="G273" s="1429"/>
    </row>
    <row r="274" spans="1:9" ht="76.5">
      <c r="A274" s="1397" t="s">
        <v>827</v>
      </c>
      <c r="B274" s="1373"/>
      <c r="C274" s="1476" t="s">
        <v>1786</v>
      </c>
      <c r="D274" s="1478" t="s">
        <v>106</v>
      </c>
      <c r="E274" s="1478">
        <v>2</v>
      </c>
      <c r="F274" s="1789"/>
      <c r="G274" s="1395">
        <f>E274*F274</f>
        <v>0</v>
      </c>
      <c r="H274" s="1365"/>
      <c r="I274" s="1365"/>
    </row>
    <row r="275" spans="1:9" s="1430" customFormat="1" ht="12.75">
      <c r="A275" s="1397"/>
      <c r="B275" s="1390"/>
      <c r="C275" s="1404"/>
      <c r="D275" s="1392"/>
      <c r="E275" s="1393"/>
      <c r="F275" s="1791"/>
      <c r="G275" s="1429"/>
    </row>
    <row r="276" spans="1:9" s="1430" customFormat="1" ht="102">
      <c r="A276" s="1397" t="s">
        <v>829</v>
      </c>
      <c r="B276" s="1492"/>
      <c r="C276" s="1404" t="s">
        <v>1787</v>
      </c>
      <c r="D276" s="1478" t="s">
        <v>106</v>
      </c>
      <c r="E276" s="1478">
        <v>2</v>
      </c>
      <c r="F276" s="1789"/>
      <c r="G276" s="1395">
        <f>E276*F276</f>
        <v>0</v>
      </c>
    </row>
    <row r="277" spans="1:9" s="1430" customFormat="1" ht="16.5">
      <c r="A277" s="1493"/>
      <c r="B277" s="1492"/>
      <c r="C277" s="1494"/>
      <c r="D277" s="1478"/>
      <c r="E277" s="1478"/>
      <c r="F277" s="1789"/>
      <c r="G277" s="1395"/>
    </row>
    <row r="278" spans="1:9" s="1430" customFormat="1" ht="51">
      <c r="A278" s="1397" t="s">
        <v>919</v>
      </c>
      <c r="B278" s="1492"/>
      <c r="C278" s="1476" t="s">
        <v>1788</v>
      </c>
      <c r="D278" s="1478" t="s">
        <v>106</v>
      </c>
      <c r="E278" s="1478">
        <v>2</v>
      </c>
      <c r="F278" s="1789"/>
      <c r="G278" s="1395">
        <f>E278*F278</f>
        <v>0</v>
      </c>
    </row>
    <row r="279" spans="1:9" s="1430" customFormat="1" ht="12.75">
      <c r="A279" s="1493"/>
      <c r="B279" s="1492"/>
      <c r="C279" s="1476"/>
      <c r="D279" s="1478"/>
      <c r="E279" s="1478"/>
      <c r="F279" s="1789"/>
      <c r="G279" s="1395"/>
    </row>
    <row r="280" spans="1:9" s="1430" customFormat="1" ht="51">
      <c r="A280" s="1397" t="s">
        <v>921</v>
      </c>
      <c r="B280" s="1492"/>
      <c r="C280" s="1476" t="s">
        <v>976</v>
      </c>
      <c r="D280" s="1478" t="s">
        <v>1789</v>
      </c>
      <c r="E280" s="1478">
        <v>1</v>
      </c>
      <c r="F280" s="1789"/>
      <c r="G280" s="1395">
        <f>E280*F280</f>
        <v>0</v>
      </c>
    </row>
    <row r="281" spans="1:9" s="1430" customFormat="1" ht="12.75">
      <c r="A281" s="1493"/>
      <c r="B281" s="1492"/>
      <c r="C281" s="1476"/>
      <c r="D281" s="1478"/>
      <c r="E281" s="1478"/>
      <c r="F281" s="1789"/>
      <c r="G281" s="1395"/>
    </row>
    <row r="282" spans="1:9" s="1430" customFormat="1" ht="38.25">
      <c r="A282" s="1397" t="s">
        <v>923</v>
      </c>
      <c r="B282" s="1492"/>
      <c r="C282" s="1476" t="s">
        <v>1790</v>
      </c>
      <c r="D282" s="1478" t="s">
        <v>106</v>
      </c>
      <c r="E282" s="1478">
        <v>2</v>
      </c>
      <c r="F282" s="1789"/>
      <c r="G282" s="1395">
        <f>E282*F282</f>
        <v>0</v>
      </c>
    </row>
    <row r="283" spans="1:9" s="1430" customFormat="1" ht="12.75">
      <c r="A283" s="1493"/>
      <c r="B283" s="1492"/>
      <c r="C283" s="1476"/>
      <c r="D283" s="1478"/>
      <c r="E283" s="1478"/>
      <c r="F283" s="1789"/>
      <c r="G283" s="1395"/>
    </row>
    <row r="284" spans="1:9" s="1430" customFormat="1" ht="51">
      <c r="A284" s="1397" t="s">
        <v>925</v>
      </c>
      <c r="B284" s="1492"/>
      <c r="C284" s="1476" t="s">
        <v>1791</v>
      </c>
      <c r="D284" s="1478" t="s">
        <v>106</v>
      </c>
      <c r="E284" s="1478">
        <v>1</v>
      </c>
      <c r="F284" s="1789"/>
      <c r="G284" s="1395">
        <f>E284*F284</f>
        <v>0</v>
      </c>
    </row>
    <row r="285" spans="1:9" s="1430" customFormat="1" ht="12.75">
      <c r="A285" s="1493"/>
      <c r="B285" s="1492"/>
      <c r="C285" s="1476"/>
      <c r="D285" s="1478"/>
      <c r="E285" s="1478"/>
      <c r="F285" s="1789"/>
      <c r="G285" s="1395"/>
    </row>
    <row r="286" spans="1:9" s="1430" customFormat="1" ht="38.25">
      <c r="A286" s="1397" t="s">
        <v>927</v>
      </c>
      <c r="B286" s="1492"/>
      <c r="C286" s="1476" t="s">
        <v>1792</v>
      </c>
      <c r="D286" s="1478" t="s">
        <v>106</v>
      </c>
      <c r="E286" s="1478">
        <v>1</v>
      </c>
      <c r="F286" s="1789"/>
      <c r="G286" s="1395">
        <f>E286*F286</f>
        <v>0</v>
      </c>
    </row>
    <row r="287" spans="1:9" s="1430" customFormat="1" ht="12.75">
      <c r="A287" s="1493"/>
      <c r="B287" s="1492"/>
      <c r="C287" s="1476"/>
      <c r="D287" s="1478"/>
      <c r="E287" s="1478"/>
      <c r="F287" s="1789"/>
      <c r="G287" s="1395"/>
    </row>
    <row r="288" spans="1:9" s="1430" customFormat="1" ht="76.5">
      <c r="A288" s="1397" t="s">
        <v>929</v>
      </c>
      <c r="B288" s="1492"/>
      <c r="C288" s="1476" t="s">
        <v>1793</v>
      </c>
      <c r="D288" s="1478" t="s">
        <v>262</v>
      </c>
      <c r="E288" s="1478">
        <v>20</v>
      </c>
      <c r="F288" s="1789"/>
      <c r="G288" s="1395">
        <f>E288*F288</f>
        <v>0</v>
      </c>
    </row>
    <row r="289" spans="1:9" s="1430" customFormat="1" ht="12.75">
      <c r="A289" s="1493"/>
      <c r="B289" s="1492"/>
      <c r="C289" s="1476"/>
      <c r="D289" s="1478"/>
      <c r="E289" s="1478"/>
      <c r="F289" s="1789"/>
      <c r="G289" s="1395"/>
    </row>
    <row r="290" spans="1:9" s="1430" customFormat="1" ht="102">
      <c r="A290" s="1397" t="s">
        <v>931</v>
      </c>
      <c r="B290" s="1492"/>
      <c r="C290" s="1476" t="s">
        <v>1794</v>
      </c>
      <c r="D290" s="1478" t="s">
        <v>262</v>
      </c>
      <c r="E290" s="1478">
        <v>700</v>
      </c>
      <c r="F290" s="1789"/>
      <c r="G290" s="1395">
        <f>E290*F290</f>
        <v>0</v>
      </c>
    </row>
    <row r="291" spans="1:9" s="1430" customFormat="1" ht="12.75">
      <c r="A291" s="1493"/>
      <c r="B291" s="1492"/>
      <c r="C291" s="1476"/>
      <c r="D291" s="1478"/>
      <c r="E291" s="1478"/>
      <c r="F291" s="1789"/>
      <c r="G291" s="1395"/>
    </row>
    <row r="292" spans="1:9" s="1430" customFormat="1" ht="89.25">
      <c r="A292" s="1397" t="s">
        <v>933</v>
      </c>
      <c r="B292" s="1492"/>
      <c r="C292" s="1476" t="s">
        <v>1795</v>
      </c>
      <c r="D292" s="1478" t="s">
        <v>262</v>
      </c>
      <c r="E292" s="1478">
        <v>140</v>
      </c>
      <c r="F292" s="1789"/>
      <c r="G292" s="1395">
        <f>E292*F292</f>
        <v>0</v>
      </c>
    </row>
    <row r="293" spans="1:9" s="1430" customFormat="1" ht="12.75">
      <c r="A293" s="1493"/>
      <c r="B293" s="1492"/>
      <c r="C293" s="1476"/>
      <c r="D293" s="1478"/>
      <c r="E293" s="1478"/>
      <c r="F293" s="1789"/>
      <c r="G293" s="1395"/>
    </row>
    <row r="294" spans="1:9" s="1430" customFormat="1" ht="38.25">
      <c r="A294" s="1397" t="s">
        <v>935</v>
      </c>
      <c r="B294" s="1492"/>
      <c r="C294" s="1476" t="s">
        <v>1796</v>
      </c>
      <c r="D294" s="1478" t="s">
        <v>262</v>
      </c>
      <c r="E294" s="1478">
        <v>30</v>
      </c>
      <c r="F294" s="1789"/>
      <c r="G294" s="1395">
        <f>E294*F294</f>
        <v>0</v>
      </c>
    </row>
    <row r="295" spans="1:9" s="1430" customFormat="1" ht="12.75">
      <c r="A295" s="1397"/>
      <c r="B295" s="1390"/>
      <c r="C295" s="1404"/>
      <c r="D295" s="1392"/>
      <c r="E295" s="1393"/>
      <c r="F295" s="1791"/>
      <c r="G295" s="1429"/>
    </row>
    <row r="296" spans="1:9" ht="13.5">
      <c r="B296" s="1484"/>
      <c r="C296" s="1485" t="s">
        <v>1777</v>
      </c>
      <c r="D296" s="1485" t="s">
        <v>276</v>
      </c>
      <c r="E296" s="1486"/>
      <c r="F296" s="1790"/>
      <c r="G296" s="1441">
        <f>SUM(G258:G295)</f>
        <v>0</v>
      </c>
      <c r="H296" s="1365"/>
      <c r="I296" s="1365"/>
    </row>
    <row r="297" spans="1:9" s="1430" customFormat="1" ht="12.75">
      <c r="A297" s="1397"/>
      <c r="B297" s="1390"/>
      <c r="C297" s="1404"/>
      <c r="D297" s="1392"/>
      <c r="E297" s="1393"/>
      <c r="F297" s="1791"/>
      <c r="G297" s="1429"/>
    </row>
    <row r="298" spans="1:9" s="1430" customFormat="1" ht="12.75">
      <c r="A298" s="1397"/>
      <c r="B298" s="1390"/>
      <c r="C298" s="1404"/>
      <c r="D298" s="1392"/>
      <c r="E298" s="1393"/>
      <c r="F298" s="1791"/>
      <c r="G298" s="1429"/>
    </row>
    <row r="299" spans="1:9" s="1430" customFormat="1" ht="12.75">
      <c r="A299" s="1389" t="s">
        <v>440</v>
      </c>
      <c r="B299" s="1390"/>
      <c r="C299" s="1391" t="s">
        <v>1797</v>
      </c>
      <c r="D299" s="1392"/>
      <c r="E299" s="1393"/>
      <c r="F299" s="1791"/>
      <c r="G299" s="1429"/>
    </row>
    <row r="300" spans="1:9" s="1430" customFormat="1" ht="12.75">
      <c r="A300" s="1397"/>
      <c r="B300" s="1390"/>
      <c r="C300" s="1404"/>
      <c r="D300" s="1392"/>
      <c r="E300" s="1393"/>
      <c r="F300" s="1791"/>
      <c r="G300" s="1429"/>
    </row>
    <row r="301" spans="1:9" s="1430" customFormat="1" ht="140.25">
      <c r="A301" s="1397" t="s">
        <v>167</v>
      </c>
      <c r="B301" s="1390"/>
      <c r="C301" s="1404" t="s">
        <v>1798</v>
      </c>
      <c r="D301" s="1478" t="s">
        <v>106</v>
      </c>
      <c r="E301" s="1478">
        <v>1</v>
      </c>
      <c r="F301" s="1789"/>
      <c r="G301" s="1395">
        <f>E301*F301</f>
        <v>0</v>
      </c>
    </row>
    <row r="302" spans="1:9" s="1430" customFormat="1" ht="12.75">
      <c r="A302" s="1397"/>
      <c r="B302" s="1390"/>
      <c r="C302" s="1404"/>
      <c r="D302" s="1478"/>
      <c r="E302" s="1478"/>
      <c r="F302" s="1789"/>
      <c r="G302" s="1395"/>
    </row>
    <row r="303" spans="1:9" s="1430" customFormat="1" ht="12.75">
      <c r="A303" s="1397" t="s">
        <v>175</v>
      </c>
      <c r="B303" s="1390"/>
      <c r="C303" s="1476" t="s">
        <v>1799</v>
      </c>
      <c r="D303" s="1478" t="s">
        <v>106</v>
      </c>
      <c r="E303" s="1478">
        <v>1</v>
      </c>
      <c r="F303" s="1789"/>
      <c r="G303" s="1395">
        <f>E303*F303</f>
        <v>0</v>
      </c>
    </row>
    <row r="304" spans="1:9" s="1430" customFormat="1" ht="12.75">
      <c r="A304" s="1397"/>
      <c r="B304" s="1390"/>
      <c r="C304" s="1476"/>
      <c r="D304" s="1478"/>
      <c r="E304" s="1478"/>
      <c r="F304" s="1789"/>
      <c r="G304" s="1395"/>
    </row>
    <row r="305" spans="1:7" s="1430" customFormat="1" ht="25.5">
      <c r="A305" s="1397" t="s">
        <v>177</v>
      </c>
      <c r="B305" s="1390"/>
      <c r="C305" s="1476" t="s">
        <v>1800</v>
      </c>
      <c r="D305" s="1478" t="s">
        <v>106</v>
      </c>
      <c r="E305" s="1478">
        <v>43</v>
      </c>
      <c r="F305" s="1789"/>
      <c r="G305" s="1395">
        <f>E305*F305</f>
        <v>0</v>
      </c>
    </row>
    <row r="306" spans="1:7" s="1430" customFormat="1" ht="12.75">
      <c r="A306" s="1397"/>
      <c r="B306" s="1390"/>
      <c r="C306" s="1476"/>
      <c r="D306" s="1478"/>
      <c r="E306" s="1478"/>
      <c r="F306" s="1789"/>
      <c r="G306" s="1395"/>
    </row>
    <row r="307" spans="1:7" s="1430" customFormat="1" ht="12.75">
      <c r="A307" s="1397" t="s">
        <v>157</v>
      </c>
      <c r="B307" s="1390"/>
      <c r="C307" s="1476" t="s">
        <v>1801</v>
      </c>
      <c r="D307" s="1478" t="s">
        <v>106</v>
      </c>
      <c r="E307" s="1478">
        <v>43</v>
      </c>
      <c r="F307" s="1789"/>
      <c r="G307" s="1395">
        <f>E307*F307</f>
        <v>0</v>
      </c>
    </row>
    <row r="308" spans="1:7" s="1430" customFormat="1" ht="12.75">
      <c r="A308" s="1397"/>
      <c r="B308" s="1390"/>
      <c r="C308" s="1476"/>
      <c r="D308" s="1478"/>
      <c r="E308" s="1478"/>
      <c r="F308" s="1789"/>
      <c r="G308" s="1395"/>
    </row>
    <row r="309" spans="1:7" s="1430" customFormat="1" ht="12.75">
      <c r="A309" s="1397" t="s">
        <v>159</v>
      </c>
      <c r="B309" s="1390"/>
      <c r="C309" s="1476" t="s">
        <v>1802</v>
      </c>
      <c r="D309" s="1478" t="s">
        <v>106</v>
      </c>
      <c r="E309" s="1478">
        <v>17</v>
      </c>
      <c r="F309" s="1789"/>
      <c r="G309" s="1395">
        <f>E309*F309</f>
        <v>0</v>
      </c>
    </row>
    <row r="310" spans="1:7" s="1430" customFormat="1" ht="12.75">
      <c r="A310" s="1397"/>
      <c r="B310" s="1390"/>
      <c r="C310" s="1476"/>
      <c r="D310" s="1478"/>
      <c r="E310" s="1478"/>
      <c r="F310" s="1789"/>
      <c r="G310" s="1395"/>
    </row>
    <row r="311" spans="1:7" s="1430" customFormat="1" ht="25.5">
      <c r="A311" s="1397" t="s">
        <v>438</v>
      </c>
      <c r="B311" s="1390"/>
      <c r="C311" s="1476" t="s">
        <v>1803</v>
      </c>
      <c r="D311" s="1478" t="s">
        <v>106</v>
      </c>
      <c r="E311" s="1478">
        <v>13</v>
      </c>
      <c r="F311" s="1789"/>
      <c r="G311" s="1395">
        <f>E311*F311</f>
        <v>0</v>
      </c>
    </row>
    <row r="312" spans="1:7" s="1430" customFormat="1" ht="12.75">
      <c r="A312" s="1397"/>
      <c r="B312" s="1390"/>
      <c r="C312" s="1476"/>
      <c r="D312" s="1478"/>
      <c r="E312" s="1478"/>
      <c r="F312" s="1789"/>
      <c r="G312" s="1395"/>
    </row>
    <row r="313" spans="1:7" s="1430" customFormat="1" ht="25.5">
      <c r="A313" s="1397" t="s">
        <v>445</v>
      </c>
      <c r="B313" s="1390"/>
      <c r="C313" s="1476" t="s">
        <v>1804</v>
      </c>
      <c r="D313" s="1478" t="s">
        <v>106</v>
      </c>
      <c r="E313" s="1478">
        <v>8</v>
      </c>
      <c r="F313" s="1789"/>
      <c r="G313" s="1395">
        <f>E313*F313</f>
        <v>0</v>
      </c>
    </row>
    <row r="314" spans="1:7" s="1430" customFormat="1" ht="12.75">
      <c r="A314" s="1397"/>
      <c r="B314" s="1390"/>
      <c r="C314" s="1476"/>
      <c r="D314" s="1478"/>
      <c r="E314" s="1478"/>
      <c r="F314" s="1789"/>
      <c r="G314" s="1395"/>
    </row>
    <row r="315" spans="1:7" s="1430" customFormat="1" ht="25.5">
      <c r="A315" s="1397" t="s">
        <v>267</v>
      </c>
      <c r="B315" s="1390"/>
      <c r="C315" s="1476" t="s">
        <v>1805</v>
      </c>
      <c r="D315" s="1478" t="s">
        <v>106</v>
      </c>
      <c r="E315" s="1478">
        <v>81</v>
      </c>
      <c r="F315" s="1789"/>
      <c r="G315" s="1395">
        <f>E315*F315</f>
        <v>0</v>
      </c>
    </row>
    <row r="316" spans="1:7" s="1430" customFormat="1" ht="12.75">
      <c r="A316" s="1397"/>
      <c r="B316" s="1390"/>
      <c r="C316" s="1476"/>
      <c r="D316" s="1478"/>
      <c r="E316" s="1478"/>
      <c r="F316" s="1789"/>
      <c r="G316" s="1395"/>
    </row>
    <row r="317" spans="1:7" s="1430" customFormat="1" ht="25.5">
      <c r="A317" s="1397" t="s">
        <v>827</v>
      </c>
      <c r="B317" s="1390"/>
      <c r="C317" s="1476" t="s">
        <v>1806</v>
      </c>
      <c r="D317" s="1478" t="s">
        <v>106</v>
      </c>
      <c r="E317" s="1478">
        <v>81</v>
      </c>
      <c r="F317" s="1789"/>
      <c r="G317" s="1395">
        <f>E317*F317</f>
        <v>0</v>
      </c>
    </row>
    <row r="318" spans="1:7" s="1430" customFormat="1" ht="12.75">
      <c r="A318" s="1397"/>
      <c r="B318" s="1390"/>
      <c r="C318" s="1476"/>
      <c r="D318" s="1478"/>
      <c r="E318" s="1478"/>
      <c r="F318" s="1789"/>
      <c r="G318" s="1395"/>
    </row>
    <row r="319" spans="1:7" s="1430" customFormat="1" ht="51">
      <c r="A319" s="1397" t="s">
        <v>829</v>
      </c>
      <c r="B319" s="1390"/>
      <c r="C319" s="1476" t="s">
        <v>1807</v>
      </c>
      <c r="D319" s="1478" t="s">
        <v>106</v>
      </c>
      <c r="E319" s="1478">
        <v>4</v>
      </c>
      <c r="F319" s="1789"/>
      <c r="G319" s="1395">
        <f>E319*F319</f>
        <v>0</v>
      </c>
    </row>
    <row r="320" spans="1:7" s="1430" customFormat="1" ht="12.75">
      <c r="A320" s="1397"/>
      <c r="B320" s="1390"/>
      <c r="C320" s="1476"/>
      <c r="D320" s="1478"/>
      <c r="E320" s="1478"/>
      <c r="F320" s="1789"/>
      <c r="G320" s="1395"/>
    </row>
    <row r="321" spans="1:7" s="1430" customFormat="1" ht="12.75">
      <c r="A321" s="1397" t="s">
        <v>919</v>
      </c>
      <c r="B321" s="1390"/>
      <c r="C321" s="1476" t="s">
        <v>1808</v>
      </c>
      <c r="D321" s="1478" t="s">
        <v>260</v>
      </c>
      <c r="E321" s="1478">
        <v>1</v>
      </c>
      <c r="F321" s="1789"/>
      <c r="G321" s="1395">
        <f>E321*F321</f>
        <v>0</v>
      </c>
    </row>
    <row r="322" spans="1:7" s="1430" customFormat="1" ht="12.75">
      <c r="A322" s="1397"/>
      <c r="B322" s="1390"/>
      <c r="C322" s="1476"/>
      <c r="D322" s="1478"/>
      <c r="E322" s="1478"/>
      <c r="F322" s="1789"/>
      <c r="G322" s="1395"/>
    </row>
    <row r="323" spans="1:7" s="1430" customFormat="1" ht="38.25">
      <c r="A323" s="1397" t="s">
        <v>921</v>
      </c>
      <c r="B323" s="1390"/>
      <c r="C323" s="1476" t="s">
        <v>1809</v>
      </c>
      <c r="D323" s="1478" t="s">
        <v>106</v>
      </c>
      <c r="E323" s="1478">
        <v>81</v>
      </c>
      <c r="F323" s="1789"/>
      <c r="G323" s="1395">
        <f>E323*F323</f>
        <v>0</v>
      </c>
    </row>
    <row r="324" spans="1:7" s="1430" customFormat="1" ht="12.75">
      <c r="A324" s="1397"/>
      <c r="B324" s="1390"/>
      <c r="C324" s="1476"/>
      <c r="D324" s="1478"/>
      <c r="E324" s="1478"/>
      <c r="F324" s="1789"/>
      <c r="G324" s="1395"/>
    </row>
    <row r="325" spans="1:7" s="1430" customFormat="1" ht="38.25">
      <c r="A325" s="1397" t="s">
        <v>923</v>
      </c>
      <c r="B325" s="1390"/>
      <c r="C325" s="1476" t="s">
        <v>1810</v>
      </c>
      <c r="D325" s="1478" t="s">
        <v>262</v>
      </c>
      <c r="E325" s="1478">
        <v>20</v>
      </c>
      <c r="F325" s="1789"/>
      <c r="G325" s="1395">
        <f>E325*F325</f>
        <v>0</v>
      </c>
    </row>
    <row r="326" spans="1:7" s="1430" customFormat="1" ht="12.75">
      <c r="A326" s="1397"/>
      <c r="B326" s="1390"/>
      <c r="C326" s="1476"/>
      <c r="D326" s="1478"/>
      <c r="E326" s="1478"/>
      <c r="F326" s="1789"/>
      <c r="G326" s="1395"/>
    </row>
    <row r="327" spans="1:7" s="1430" customFormat="1" ht="38.25">
      <c r="A327" s="1397" t="s">
        <v>925</v>
      </c>
      <c r="B327" s="1390"/>
      <c r="C327" s="1476" t="s">
        <v>1811</v>
      </c>
      <c r="D327" s="1478" t="s">
        <v>262</v>
      </c>
      <c r="E327" s="1478">
        <v>700</v>
      </c>
      <c r="F327" s="1789"/>
      <c r="G327" s="1395">
        <f>E327*F327</f>
        <v>0</v>
      </c>
    </row>
    <row r="328" spans="1:7" s="1430" customFormat="1" ht="12.75">
      <c r="A328" s="1397"/>
      <c r="B328" s="1390"/>
      <c r="C328" s="1476"/>
      <c r="D328" s="1478"/>
      <c r="E328" s="1478"/>
      <c r="F328" s="1789"/>
      <c r="G328" s="1395"/>
    </row>
    <row r="329" spans="1:7" s="1430" customFormat="1" ht="105.6" customHeight="1">
      <c r="A329" s="1397" t="s">
        <v>927</v>
      </c>
      <c r="B329" s="1390"/>
      <c r="C329" s="1404" t="s">
        <v>1812</v>
      </c>
      <c r="D329" s="1478" t="s">
        <v>262</v>
      </c>
      <c r="E329" s="1478">
        <v>90</v>
      </c>
      <c r="F329" s="1789"/>
      <c r="G329" s="1395">
        <f>E329*F329</f>
        <v>0</v>
      </c>
    </row>
    <row r="330" spans="1:7" s="1430" customFormat="1" ht="12.75">
      <c r="A330" s="1397"/>
      <c r="B330" s="1390"/>
      <c r="C330" s="1404"/>
      <c r="D330" s="1478"/>
      <c r="E330" s="1478"/>
      <c r="F330" s="1789"/>
      <c r="G330" s="1395"/>
    </row>
    <row r="331" spans="1:7" s="1430" customFormat="1" ht="25.5">
      <c r="A331" s="1397" t="s">
        <v>929</v>
      </c>
      <c r="B331" s="1390"/>
      <c r="C331" s="1476" t="s">
        <v>1813</v>
      </c>
      <c r="D331" s="1478" t="s">
        <v>262</v>
      </c>
      <c r="E331" s="1478">
        <v>90</v>
      </c>
      <c r="F331" s="1789"/>
      <c r="G331" s="1395">
        <f>E331*F331</f>
        <v>0</v>
      </c>
    </row>
    <row r="332" spans="1:7" s="1430" customFormat="1" ht="12.75">
      <c r="A332" s="1397"/>
      <c r="B332" s="1390"/>
      <c r="C332" s="1476"/>
      <c r="D332" s="1478"/>
      <c r="E332" s="1478"/>
      <c r="F332" s="1789"/>
      <c r="G332" s="1395"/>
    </row>
    <row r="333" spans="1:7" s="1430" customFormat="1" ht="38.25">
      <c r="A333" s="1397" t="s">
        <v>931</v>
      </c>
      <c r="B333" s="1390"/>
      <c r="C333" s="1476" t="s">
        <v>1814</v>
      </c>
      <c r="D333" s="1478" t="s">
        <v>262</v>
      </c>
      <c r="E333" s="1478">
        <v>100</v>
      </c>
      <c r="F333" s="1789"/>
      <c r="G333" s="1395">
        <f>E333*F333</f>
        <v>0</v>
      </c>
    </row>
    <row r="334" spans="1:7" s="1430" customFormat="1" ht="12.75">
      <c r="A334" s="1397"/>
      <c r="B334" s="1390"/>
      <c r="C334" s="1476"/>
      <c r="D334" s="1478"/>
      <c r="E334" s="1478"/>
      <c r="F334" s="1789"/>
      <c r="G334" s="1395"/>
    </row>
    <row r="335" spans="1:7" s="1430" customFormat="1" ht="51">
      <c r="A335" s="1397" t="s">
        <v>933</v>
      </c>
      <c r="B335" s="1390"/>
      <c r="C335" s="1476" t="s">
        <v>1815</v>
      </c>
      <c r="D335" s="1478" t="s">
        <v>262</v>
      </c>
      <c r="E335" s="1478">
        <v>1</v>
      </c>
      <c r="F335" s="1789"/>
      <c r="G335" s="1395">
        <f>E335*F335</f>
        <v>0</v>
      </c>
    </row>
    <row r="336" spans="1:7" s="1430" customFormat="1" ht="12.75">
      <c r="A336" s="1397"/>
      <c r="B336" s="1390"/>
      <c r="C336" s="1476"/>
      <c r="D336" s="1478"/>
      <c r="E336" s="1478"/>
      <c r="F336" s="1789"/>
      <c r="G336" s="1395"/>
    </row>
    <row r="337" spans="1:9" s="1430" customFormat="1" ht="38.25">
      <c r="A337" s="1397" t="s">
        <v>935</v>
      </c>
      <c r="B337" s="1390"/>
      <c r="C337" s="1476" t="s">
        <v>1816</v>
      </c>
      <c r="D337" s="1478" t="s">
        <v>1789</v>
      </c>
      <c r="E337" s="1478">
        <v>1</v>
      </c>
      <c r="F337" s="1789"/>
      <c r="G337" s="1395">
        <f>E337*F337</f>
        <v>0</v>
      </c>
    </row>
    <row r="338" spans="1:9" s="1430" customFormat="1" ht="12.75">
      <c r="A338" s="1397"/>
      <c r="B338" s="1390"/>
      <c r="C338" s="1404"/>
      <c r="D338" s="1392"/>
      <c r="E338" s="1393"/>
      <c r="F338" s="1791"/>
      <c r="G338" s="1429"/>
    </row>
    <row r="339" spans="1:9" ht="13.5">
      <c r="B339" s="1484"/>
      <c r="C339" s="1485" t="s">
        <v>1797</v>
      </c>
      <c r="D339" s="1485" t="s">
        <v>276</v>
      </c>
      <c r="E339" s="1486"/>
      <c r="F339" s="1790"/>
      <c r="G339" s="1441">
        <f>SUM(G301:G338)</f>
        <v>0</v>
      </c>
      <c r="H339" s="1365"/>
      <c r="I339" s="1365"/>
    </row>
    <row r="340" spans="1:9" s="1430" customFormat="1" ht="12.75">
      <c r="A340" s="1397"/>
      <c r="B340" s="1390"/>
      <c r="C340" s="1404"/>
      <c r="D340" s="1392"/>
      <c r="E340" s="1393"/>
      <c r="F340" s="1791"/>
      <c r="G340" s="1429"/>
    </row>
    <row r="341" spans="1:9" ht="13.5">
      <c r="B341" s="1484"/>
      <c r="C341" s="1485" t="s">
        <v>971</v>
      </c>
      <c r="D341" s="1485" t="s">
        <v>276</v>
      </c>
      <c r="E341" s="1486"/>
      <c r="F341" s="1790"/>
      <c r="G341" s="1441">
        <f>G339+G296</f>
        <v>0</v>
      </c>
      <c r="H341" s="1365"/>
      <c r="I341" s="1365"/>
    </row>
    <row r="342" spans="1:9" s="1430" customFormat="1" ht="12.75">
      <c r="A342" s="1397"/>
      <c r="B342" s="1390"/>
      <c r="C342" s="1404"/>
      <c r="D342" s="1392"/>
      <c r="E342" s="1393"/>
      <c r="F342" s="1791"/>
      <c r="G342" s="1429"/>
    </row>
    <row r="343" spans="1:9" s="1430" customFormat="1" ht="12.75">
      <c r="A343" s="1397"/>
      <c r="B343" s="1390"/>
      <c r="C343" s="1404"/>
      <c r="D343" s="1392"/>
      <c r="E343" s="1393"/>
      <c r="F343" s="1791"/>
      <c r="G343" s="1429"/>
    </row>
    <row r="344" spans="1:9" s="1430" customFormat="1" ht="12.75">
      <c r="A344" s="1389" t="s">
        <v>445</v>
      </c>
      <c r="B344" s="1390"/>
      <c r="C344" s="1391" t="s">
        <v>908</v>
      </c>
      <c r="D344" s="1392"/>
      <c r="E344" s="1393"/>
      <c r="F344" s="1791"/>
      <c r="G344" s="1429"/>
    </row>
    <row r="345" spans="1:9" s="1430" customFormat="1" ht="12.75">
      <c r="A345" s="1397"/>
      <c r="B345" s="1390"/>
      <c r="C345" s="1404"/>
      <c r="D345" s="1392"/>
      <c r="E345" s="1393"/>
      <c r="F345" s="1791"/>
      <c r="G345" s="1429"/>
    </row>
    <row r="346" spans="1:9" s="1430" customFormat="1" ht="114.75">
      <c r="A346" s="1397" t="s">
        <v>167</v>
      </c>
      <c r="B346" s="1390"/>
      <c r="C346" s="1404" t="s">
        <v>1817</v>
      </c>
      <c r="D346" s="1478" t="s">
        <v>106</v>
      </c>
      <c r="E346" s="1478">
        <v>1</v>
      </c>
      <c r="F346" s="1789"/>
      <c r="G346" s="1395">
        <f>E346*F346</f>
        <v>0</v>
      </c>
    </row>
    <row r="347" spans="1:9" s="1430" customFormat="1" ht="12.75">
      <c r="A347" s="1397"/>
      <c r="B347" s="1390"/>
      <c r="C347" s="1404"/>
      <c r="D347" s="1478"/>
      <c r="E347" s="1478"/>
      <c r="F347" s="1789"/>
      <c r="G347" s="1395"/>
    </row>
    <row r="348" spans="1:9" s="1430" customFormat="1" ht="89.25">
      <c r="A348" s="1397" t="s">
        <v>175</v>
      </c>
      <c r="B348" s="1390"/>
      <c r="C348" s="1404" t="s">
        <v>1818</v>
      </c>
      <c r="D348" s="1478" t="s">
        <v>106</v>
      </c>
      <c r="E348" s="1478">
        <v>2</v>
      </c>
      <c r="F348" s="1789"/>
      <c r="G348" s="1395">
        <f>E348*F348</f>
        <v>0</v>
      </c>
    </row>
    <row r="349" spans="1:9" s="1430" customFormat="1" ht="12.75">
      <c r="A349" s="1397"/>
      <c r="B349" s="1390"/>
      <c r="C349" s="1404"/>
      <c r="D349" s="1478"/>
      <c r="E349" s="1478"/>
      <c r="F349" s="1789"/>
      <c r="G349" s="1395"/>
    </row>
    <row r="350" spans="1:9" s="1430" customFormat="1" ht="372.6" customHeight="1">
      <c r="A350" s="1397" t="s">
        <v>177</v>
      </c>
      <c r="B350" s="1390"/>
      <c r="C350" s="1404" t="s">
        <v>1819</v>
      </c>
      <c r="D350" s="1478" t="s">
        <v>106</v>
      </c>
      <c r="E350" s="1478">
        <v>6</v>
      </c>
      <c r="F350" s="1789"/>
      <c r="G350" s="1395">
        <f>E350*F350</f>
        <v>0</v>
      </c>
    </row>
    <row r="351" spans="1:9" s="1430" customFormat="1" ht="12.75">
      <c r="A351" s="1397"/>
      <c r="B351" s="1390"/>
      <c r="C351" s="1404"/>
      <c r="D351" s="1478"/>
      <c r="E351" s="1478"/>
      <c r="F351" s="1789"/>
      <c r="G351" s="1395"/>
    </row>
    <row r="352" spans="1:9" s="1430" customFormat="1" ht="51">
      <c r="A352" s="1397" t="s">
        <v>157</v>
      </c>
      <c r="B352" s="1390"/>
      <c r="C352" s="1404" t="s">
        <v>1820</v>
      </c>
      <c r="D352" s="1478" t="s">
        <v>106</v>
      </c>
      <c r="E352" s="1478">
        <v>6</v>
      </c>
      <c r="F352" s="1789"/>
      <c r="G352" s="1395">
        <f>E352*F352</f>
        <v>0</v>
      </c>
    </row>
    <row r="353" spans="1:7" s="1430" customFormat="1" ht="12.75">
      <c r="A353" s="1397"/>
      <c r="B353" s="1390"/>
      <c r="C353" s="1404"/>
      <c r="D353" s="1478"/>
      <c r="E353" s="1478"/>
      <c r="F353" s="1789"/>
      <c r="G353" s="1395"/>
    </row>
    <row r="354" spans="1:7" s="1430" customFormat="1" ht="63.75">
      <c r="A354" s="1397" t="s">
        <v>159</v>
      </c>
      <c r="B354" s="1390"/>
      <c r="C354" s="1404" t="s">
        <v>1821</v>
      </c>
      <c r="D354" s="1478" t="s">
        <v>260</v>
      </c>
      <c r="E354" s="1478">
        <v>1</v>
      </c>
      <c r="F354" s="1789"/>
      <c r="G354" s="1395">
        <f>E354*F354</f>
        <v>0</v>
      </c>
    </row>
    <row r="355" spans="1:7" s="1430" customFormat="1" ht="12.75">
      <c r="A355" s="1397"/>
      <c r="B355" s="1390"/>
      <c r="C355" s="1404"/>
      <c r="D355" s="1478"/>
      <c r="E355" s="1478"/>
      <c r="F355" s="1789"/>
      <c r="G355" s="1395"/>
    </row>
    <row r="356" spans="1:7" s="1430" customFormat="1" ht="25.5">
      <c r="A356" s="1397" t="s">
        <v>438</v>
      </c>
      <c r="B356" s="1390"/>
      <c r="C356" s="1404" t="s">
        <v>1822</v>
      </c>
      <c r="D356" s="1478" t="s">
        <v>106</v>
      </c>
      <c r="E356" s="1478">
        <v>1</v>
      </c>
      <c r="F356" s="1789"/>
      <c r="G356" s="1395">
        <f>E356*F356</f>
        <v>0</v>
      </c>
    </row>
    <row r="357" spans="1:7" s="1430" customFormat="1" ht="12.75">
      <c r="A357" s="1397"/>
      <c r="B357" s="1390"/>
      <c r="C357" s="1404"/>
      <c r="D357" s="1478"/>
      <c r="E357" s="1478"/>
      <c r="F357" s="1789"/>
      <c r="G357" s="1395"/>
    </row>
    <row r="358" spans="1:7" s="1430" customFormat="1" ht="51">
      <c r="A358" s="1397" t="s">
        <v>445</v>
      </c>
      <c r="B358" s="1390"/>
      <c r="C358" s="1404" t="s">
        <v>930</v>
      </c>
      <c r="D358" s="1478" t="s">
        <v>106</v>
      </c>
      <c r="E358" s="1478">
        <v>2</v>
      </c>
      <c r="F358" s="1789"/>
      <c r="G358" s="1395">
        <f>E358*F358</f>
        <v>0</v>
      </c>
    </row>
    <row r="359" spans="1:7" s="1430" customFormat="1" ht="12.75">
      <c r="A359" s="1397"/>
      <c r="B359" s="1390"/>
      <c r="C359" s="1404"/>
      <c r="D359" s="1478"/>
      <c r="E359" s="1478"/>
      <c r="F359" s="1789"/>
      <c r="G359" s="1395"/>
    </row>
    <row r="360" spans="1:7" s="1430" customFormat="1" ht="51">
      <c r="A360" s="1397" t="s">
        <v>267</v>
      </c>
      <c r="B360" s="1390"/>
      <c r="C360" s="1404" t="s">
        <v>1823</v>
      </c>
      <c r="D360" s="1478" t="s">
        <v>106</v>
      </c>
      <c r="E360" s="1478">
        <v>60</v>
      </c>
      <c r="F360" s="1789"/>
      <c r="G360" s="1395">
        <f>E360*F360</f>
        <v>0</v>
      </c>
    </row>
    <row r="361" spans="1:7" s="1430" customFormat="1" ht="12.75">
      <c r="A361" s="1397"/>
      <c r="B361" s="1390"/>
      <c r="C361" s="1404"/>
      <c r="D361" s="1478"/>
      <c r="E361" s="1478"/>
      <c r="F361" s="1789"/>
      <c r="G361" s="1395"/>
    </row>
    <row r="362" spans="1:7" s="1430" customFormat="1" ht="27.6" customHeight="1">
      <c r="A362" s="1397" t="s">
        <v>827</v>
      </c>
      <c r="B362" s="1390"/>
      <c r="C362" s="1404" t="s">
        <v>934</v>
      </c>
      <c r="D362" s="1478" t="s">
        <v>262</v>
      </c>
      <c r="E362" s="1478">
        <v>50</v>
      </c>
      <c r="F362" s="1789"/>
      <c r="G362" s="1395">
        <f>E362*F362</f>
        <v>0</v>
      </c>
    </row>
    <row r="363" spans="1:7" s="1430" customFormat="1" ht="12.75">
      <c r="A363" s="1397"/>
      <c r="B363" s="1390"/>
      <c r="C363" s="1404"/>
      <c r="D363" s="1478"/>
      <c r="E363" s="1478"/>
      <c r="F363" s="1789"/>
      <c r="G363" s="1395"/>
    </row>
    <row r="364" spans="1:7" s="1430" customFormat="1" ht="38.25">
      <c r="A364" s="1397" t="s">
        <v>829</v>
      </c>
      <c r="B364" s="1390"/>
      <c r="C364" s="1404" t="s">
        <v>942</v>
      </c>
      <c r="D364" s="1478" t="s">
        <v>262</v>
      </c>
      <c r="E364" s="1478">
        <v>350</v>
      </c>
      <c r="F364" s="1789"/>
      <c r="G364" s="1395">
        <f>E364*F364</f>
        <v>0</v>
      </c>
    </row>
    <row r="365" spans="1:7" s="1430" customFormat="1" ht="12.75">
      <c r="A365" s="1397"/>
      <c r="B365" s="1390"/>
      <c r="C365" s="1404"/>
      <c r="D365" s="1478"/>
      <c r="E365" s="1478"/>
      <c r="F365" s="1789"/>
      <c r="G365" s="1395"/>
    </row>
    <row r="366" spans="1:7" s="1430" customFormat="1" ht="38.25">
      <c r="A366" s="1397" t="s">
        <v>919</v>
      </c>
      <c r="B366" s="1390"/>
      <c r="C366" s="1404" t="s">
        <v>944</v>
      </c>
      <c r="D366" s="1478" t="s">
        <v>262</v>
      </c>
      <c r="E366" s="1478">
        <v>300</v>
      </c>
      <c r="F366" s="1789"/>
      <c r="G366" s="1395">
        <f>E366*F366</f>
        <v>0</v>
      </c>
    </row>
    <row r="367" spans="1:7" s="1430" customFormat="1" ht="12.75">
      <c r="A367" s="1397"/>
      <c r="B367" s="1390"/>
      <c r="C367" s="1404"/>
      <c r="D367" s="1478"/>
      <c r="E367" s="1478"/>
      <c r="F367" s="1789"/>
      <c r="G367" s="1395"/>
    </row>
    <row r="368" spans="1:7" s="1430" customFormat="1" ht="51">
      <c r="A368" s="1397" t="s">
        <v>921</v>
      </c>
      <c r="B368" s="1390"/>
      <c r="C368" s="1404" t="s">
        <v>1824</v>
      </c>
      <c r="D368" s="1478" t="s">
        <v>262</v>
      </c>
      <c r="E368" s="1478">
        <v>200</v>
      </c>
      <c r="F368" s="1789"/>
      <c r="G368" s="1395">
        <f>E368*F368</f>
        <v>0</v>
      </c>
    </row>
    <row r="369" spans="1:7" s="1430" customFormat="1" ht="12.75">
      <c r="A369" s="1397"/>
      <c r="B369" s="1390"/>
      <c r="C369" s="1404"/>
      <c r="D369" s="1478"/>
      <c r="E369" s="1478"/>
      <c r="F369" s="1789"/>
      <c r="G369" s="1395"/>
    </row>
    <row r="370" spans="1:7" s="1430" customFormat="1" ht="25.5">
      <c r="A370" s="1397" t="s">
        <v>923</v>
      </c>
      <c r="B370" s="1390"/>
      <c r="C370" s="1404" t="s">
        <v>948</v>
      </c>
      <c r="D370" s="1478" t="s">
        <v>1789</v>
      </c>
      <c r="E370" s="1478">
        <v>1</v>
      </c>
      <c r="F370" s="1789"/>
      <c r="G370" s="1395">
        <f>E370*F370</f>
        <v>0</v>
      </c>
    </row>
    <row r="371" spans="1:7" s="1430" customFormat="1" ht="12.75">
      <c r="A371" s="1397"/>
      <c r="B371" s="1390"/>
      <c r="C371" s="1404"/>
      <c r="D371" s="1478"/>
      <c r="E371" s="1478"/>
      <c r="F371" s="1789"/>
      <c r="G371" s="1395"/>
    </row>
    <row r="372" spans="1:7" s="1430" customFormat="1" ht="25.5">
      <c r="A372" s="1397" t="s">
        <v>925</v>
      </c>
      <c r="B372" s="1390"/>
      <c r="C372" s="1404" t="s">
        <v>950</v>
      </c>
      <c r="D372" s="1478" t="s">
        <v>1789</v>
      </c>
      <c r="E372" s="1478">
        <v>1</v>
      </c>
      <c r="F372" s="1789"/>
      <c r="G372" s="1395">
        <f>E372*F372</f>
        <v>0</v>
      </c>
    </row>
    <row r="373" spans="1:7" s="1430" customFormat="1" ht="12.75">
      <c r="A373" s="1397"/>
      <c r="B373" s="1390"/>
      <c r="C373" s="1404"/>
      <c r="D373" s="1478"/>
      <c r="E373" s="1478"/>
      <c r="F373" s="1789"/>
      <c r="G373" s="1395"/>
    </row>
    <row r="374" spans="1:7" s="1430" customFormat="1" ht="38.25">
      <c r="A374" s="1397" t="s">
        <v>927</v>
      </c>
      <c r="B374" s="1390"/>
      <c r="C374" s="1404" t="s">
        <v>952</v>
      </c>
      <c r="D374" s="1478" t="s">
        <v>1789</v>
      </c>
      <c r="E374" s="1478">
        <v>1</v>
      </c>
      <c r="F374" s="1789"/>
      <c r="G374" s="1395">
        <f>E374*F374</f>
        <v>0</v>
      </c>
    </row>
    <row r="375" spans="1:7" s="1430" customFormat="1" ht="12.75">
      <c r="A375" s="1397"/>
      <c r="B375" s="1390"/>
      <c r="C375" s="1404"/>
      <c r="D375" s="1478"/>
      <c r="E375" s="1478"/>
      <c r="F375" s="1789"/>
      <c r="G375" s="1395"/>
    </row>
    <row r="376" spans="1:7" s="1430" customFormat="1" ht="51">
      <c r="A376" s="1397" t="s">
        <v>929</v>
      </c>
      <c r="B376" s="1390"/>
      <c r="C376" s="1404" t="s">
        <v>1825</v>
      </c>
      <c r="D376" s="1478" t="s">
        <v>1789</v>
      </c>
      <c r="E376" s="1478">
        <v>1</v>
      </c>
      <c r="F376" s="1789"/>
      <c r="G376" s="1395">
        <f>E376*F376</f>
        <v>0</v>
      </c>
    </row>
    <row r="377" spans="1:7" s="1430" customFormat="1" ht="12.75">
      <c r="A377" s="1397"/>
      <c r="B377" s="1390"/>
      <c r="C377" s="1404"/>
      <c r="D377" s="1478"/>
      <c r="E377" s="1478"/>
      <c r="F377" s="1789"/>
      <c r="G377" s="1395"/>
    </row>
    <row r="378" spans="1:7" s="1430" customFormat="1" ht="51">
      <c r="A378" s="1397" t="s">
        <v>931</v>
      </c>
      <c r="B378" s="1390"/>
      <c r="C378" s="1404" t="s">
        <v>1826</v>
      </c>
      <c r="D378" s="1478" t="s">
        <v>1789</v>
      </c>
      <c r="E378" s="1478">
        <v>1</v>
      </c>
      <c r="F378" s="1789"/>
      <c r="G378" s="1395">
        <f>E378*F378</f>
        <v>0</v>
      </c>
    </row>
    <row r="379" spans="1:7" s="1430" customFormat="1" ht="12.75">
      <c r="A379" s="1397"/>
      <c r="B379" s="1390"/>
      <c r="C379" s="1404"/>
      <c r="D379" s="1478"/>
      <c r="E379" s="1478"/>
      <c r="F379" s="1789"/>
      <c r="G379" s="1395"/>
    </row>
    <row r="380" spans="1:7" s="1430" customFormat="1" ht="38.25">
      <c r="A380" s="1397" t="s">
        <v>933</v>
      </c>
      <c r="B380" s="1390"/>
      <c r="C380" s="1404" t="s">
        <v>957</v>
      </c>
      <c r="D380" s="1478" t="s">
        <v>106</v>
      </c>
      <c r="E380" s="1478">
        <v>4</v>
      </c>
      <c r="F380" s="1789"/>
      <c r="G380" s="1395">
        <f>E380*F380</f>
        <v>0</v>
      </c>
    </row>
    <row r="381" spans="1:7" s="1430" customFormat="1" ht="12.75">
      <c r="A381" s="1397"/>
      <c r="B381" s="1390"/>
      <c r="C381" s="1404"/>
      <c r="D381" s="1478"/>
      <c r="E381" s="1478"/>
      <c r="F381" s="1789"/>
      <c r="G381" s="1395"/>
    </row>
    <row r="382" spans="1:7" s="1430" customFormat="1" ht="38.25">
      <c r="A382" s="1397" t="s">
        <v>935</v>
      </c>
      <c r="B382" s="1390"/>
      <c r="C382" s="1404" t="s">
        <v>961</v>
      </c>
      <c r="D382" s="1478" t="s">
        <v>106</v>
      </c>
      <c r="E382" s="1478">
        <v>6</v>
      </c>
      <c r="F382" s="1789"/>
      <c r="G382" s="1395">
        <f>E382*F382</f>
        <v>0</v>
      </c>
    </row>
    <row r="383" spans="1:7" s="1430" customFormat="1" ht="12.75">
      <c r="A383" s="1397"/>
      <c r="B383" s="1390"/>
      <c r="C383" s="1404"/>
      <c r="D383" s="1478"/>
      <c r="E383" s="1478"/>
      <c r="F383" s="1789"/>
      <c r="G383" s="1395"/>
    </row>
    <row r="384" spans="1:7" s="1430" customFormat="1" ht="25.5">
      <c r="A384" s="1397" t="s">
        <v>937</v>
      </c>
      <c r="B384" s="1390"/>
      <c r="C384" s="1404" t="s">
        <v>965</v>
      </c>
      <c r="D384" s="1478" t="s">
        <v>1789</v>
      </c>
      <c r="E384" s="1478">
        <v>1</v>
      </c>
      <c r="F384" s="1789"/>
      <c r="G384" s="1395">
        <f>E384*F384</f>
        <v>0</v>
      </c>
    </row>
    <row r="385" spans="1:9" s="1430" customFormat="1" ht="12.75">
      <c r="A385" s="1397"/>
      <c r="B385" s="1390"/>
      <c r="C385" s="1404"/>
      <c r="D385" s="1478"/>
      <c r="E385" s="1478"/>
      <c r="F385" s="1789"/>
      <c r="G385" s="1395"/>
    </row>
    <row r="386" spans="1:9" s="1430" customFormat="1" ht="38.25">
      <c r="A386" s="1397" t="s">
        <v>939</v>
      </c>
      <c r="B386" s="1390"/>
      <c r="C386" s="1404" t="s">
        <v>967</v>
      </c>
      <c r="D386" s="1478" t="s">
        <v>1789</v>
      </c>
      <c r="E386" s="1478">
        <v>1</v>
      </c>
      <c r="F386" s="1789"/>
      <c r="G386" s="1395">
        <f>E386*F386</f>
        <v>0</v>
      </c>
    </row>
    <row r="387" spans="1:9" s="1430" customFormat="1" ht="12.75">
      <c r="A387" s="1397"/>
      <c r="B387" s="1390"/>
      <c r="C387" s="1404"/>
      <c r="D387" s="1392"/>
      <c r="E387" s="1393"/>
      <c r="F387" s="1791"/>
      <c r="G387" s="1429"/>
    </row>
    <row r="388" spans="1:9" ht="13.5">
      <c r="B388" s="1484"/>
      <c r="C388" s="1485" t="s">
        <v>908</v>
      </c>
      <c r="D388" s="1485" t="s">
        <v>276</v>
      </c>
      <c r="E388" s="1486"/>
      <c r="F388" s="1790"/>
      <c r="G388" s="1441">
        <f>SUM(G346:G387)</f>
        <v>0</v>
      </c>
      <c r="H388" s="1365"/>
      <c r="I388" s="1365"/>
    </row>
    <row r="389" spans="1:9" s="1430" customFormat="1" ht="12.75">
      <c r="A389" s="1397"/>
      <c r="B389" s="1390"/>
      <c r="C389" s="1404"/>
      <c r="D389" s="1392"/>
      <c r="E389" s="1393"/>
      <c r="F389" s="1791"/>
      <c r="G389" s="1429"/>
    </row>
    <row r="390" spans="1:9" s="1430" customFormat="1" ht="12.75">
      <c r="A390" s="1397"/>
      <c r="B390" s="1390"/>
      <c r="C390" s="1404"/>
      <c r="D390" s="1392"/>
      <c r="E390" s="1393"/>
      <c r="F390" s="1791"/>
      <c r="G390" s="1429"/>
    </row>
    <row r="391" spans="1:9" s="1396" customFormat="1" ht="16.5">
      <c r="A391" s="1389" t="s">
        <v>267</v>
      </c>
      <c r="B391" s="1410"/>
      <c r="C391" s="1391" t="s">
        <v>347</v>
      </c>
      <c r="D391" s="1392"/>
      <c r="E391" s="1393"/>
      <c r="F391" s="1786"/>
      <c r="G391" s="1395"/>
    </row>
    <row r="392" spans="1:9" s="1396" customFormat="1" ht="12.75">
      <c r="A392" s="1389"/>
      <c r="B392" s="1390"/>
      <c r="C392" s="1495"/>
      <c r="D392" s="1478"/>
      <c r="E392" s="1496"/>
      <c r="F392" s="1786"/>
      <c r="G392" s="1395"/>
    </row>
    <row r="393" spans="1:9" s="1396" customFormat="1" ht="25.5">
      <c r="A393" s="1440" t="s">
        <v>167</v>
      </c>
      <c r="B393" s="1390"/>
      <c r="C393" s="1404" t="s">
        <v>348</v>
      </c>
      <c r="D393" s="1392" t="s">
        <v>349</v>
      </c>
      <c r="E393" s="1393">
        <v>1</v>
      </c>
      <c r="F393" s="1786"/>
      <c r="G393" s="1378">
        <f>E393*F393</f>
        <v>0</v>
      </c>
    </row>
    <row r="394" spans="1:9" s="1396" customFormat="1" ht="16.5">
      <c r="A394" s="1389"/>
      <c r="B394" s="1390"/>
      <c r="C394" s="1497"/>
      <c r="D394" s="1392"/>
      <c r="E394" s="1393"/>
      <c r="F394" s="1786"/>
      <c r="G394" s="1395"/>
    </row>
    <row r="395" spans="1:9" s="1396" customFormat="1" ht="38.25">
      <c r="A395" s="1440" t="s">
        <v>175</v>
      </c>
      <c r="B395" s="1390"/>
      <c r="C395" s="1404" t="s">
        <v>350</v>
      </c>
      <c r="D395" s="1392" t="s">
        <v>349</v>
      </c>
      <c r="E395" s="1393">
        <v>1</v>
      </c>
      <c r="F395" s="1786"/>
      <c r="G395" s="1378">
        <f>E395*F395</f>
        <v>0</v>
      </c>
    </row>
    <row r="396" spans="1:9" s="1396" customFormat="1" ht="16.5">
      <c r="A396" s="1389"/>
      <c r="B396" s="1390"/>
      <c r="C396" s="1497"/>
      <c r="D396" s="1392"/>
      <c r="E396" s="1393"/>
      <c r="F396" s="1786"/>
      <c r="G396" s="1395"/>
    </row>
    <row r="397" spans="1:9" s="1396" customFormat="1" ht="25.5">
      <c r="A397" s="1440" t="s">
        <v>177</v>
      </c>
      <c r="B397" s="1390"/>
      <c r="C397" s="1404" t="s">
        <v>351</v>
      </c>
      <c r="D397" s="1392" t="s">
        <v>349</v>
      </c>
      <c r="E397" s="1393">
        <v>1</v>
      </c>
      <c r="F397" s="1786"/>
      <c r="G397" s="1378">
        <f>E397*F397</f>
        <v>0</v>
      </c>
    </row>
    <row r="398" spans="1:9" s="1396" customFormat="1" ht="16.5">
      <c r="A398" s="1389"/>
      <c r="B398" s="1390"/>
      <c r="C398" s="1497"/>
      <c r="D398" s="1392"/>
      <c r="E398" s="1393"/>
      <c r="F398" s="1786"/>
      <c r="G398" s="1395"/>
    </row>
    <row r="399" spans="1:9" s="1396" customFormat="1" ht="13.5">
      <c r="A399" s="1440" t="s">
        <v>157</v>
      </c>
      <c r="B399" s="1390"/>
      <c r="C399" s="1404" t="s">
        <v>1827</v>
      </c>
      <c r="D399" s="1392" t="s">
        <v>349</v>
      </c>
      <c r="E399" s="1393">
        <v>1</v>
      </c>
      <c r="F399" s="1786"/>
      <c r="G399" s="1378">
        <f>E399*F399</f>
        <v>0</v>
      </c>
    </row>
    <row r="400" spans="1:9" s="1396" customFormat="1" ht="16.5">
      <c r="A400" s="1397"/>
      <c r="B400" s="1390"/>
      <c r="C400" s="1497"/>
      <c r="D400" s="1392"/>
      <c r="E400" s="1393"/>
      <c r="F400" s="1786"/>
      <c r="G400" s="1395"/>
    </row>
    <row r="401" spans="1:9" s="1396" customFormat="1" ht="31.5" customHeight="1">
      <c r="A401" s="1440" t="s">
        <v>159</v>
      </c>
      <c r="B401" s="1498"/>
      <c r="C401" s="1499" t="s">
        <v>977</v>
      </c>
      <c r="D401" s="1407" t="s">
        <v>978</v>
      </c>
      <c r="E401" s="1407">
        <v>1</v>
      </c>
      <c r="F401" s="1786"/>
      <c r="G401" s="1378">
        <f>E401*F401</f>
        <v>0</v>
      </c>
    </row>
    <row r="402" spans="1:9" s="1396" customFormat="1" ht="16.5">
      <c r="A402" s="1389"/>
      <c r="B402" s="1390"/>
      <c r="C402" s="1497"/>
      <c r="D402" s="1392"/>
      <c r="E402" s="1393"/>
      <c r="F402" s="1786"/>
      <c r="G402" s="1395"/>
    </row>
    <row r="403" spans="1:9" s="1396" customFormat="1" ht="38.25">
      <c r="A403" s="1440" t="s">
        <v>438</v>
      </c>
      <c r="B403" s="1390"/>
      <c r="C403" s="1404" t="s">
        <v>352</v>
      </c>
      <c r="D403" s="1392" t="s">
        <v>349</v>
      </c>
      <c r="E403" s="1393">
        <v>1</v>
      </c>
      <c r="F403" s="1786"/>
      <c r="G403" s="1378">
        <f>E403*F403</f>
        <v>0</v>
      </c>
    </row>
    <row r="404" spans="1:9" s="1396" customFormat="1" ht="12.75">
      <c r="A404" s="1389"/>
      <c r="B404" s="1390"/>
      <c r="C404" s="1495"/>
      <c r="D404" s="1478"/>
      <c r="E404" s="1496"/>
      <c r="F404" s="1786"/>
      <c r="G404" s="1395"/>
    </row>
    <row r="405" spans="1:9" ht="13.5">
      <c r="A405" s="1372"/>
      <c r="B405" s="1373"/>
      <c r="C405" s="1445" t="s">
        <v>347</v>
      </c>
      <c r="D405" s="1446" t="s">
        <v>276</v>
      </c>
      <c r="E405" s="1447"/>
      <c r="F405" s="1441"/>
      <c r="G405" s="1448">
        <f>SUM(G393:G404)</f>
        <v>0</v>
      </c>
    </row>
    <row r="406" spans="1:9" s="1396" customFormat="1" ht="12.75">
      <c r="A406" s="1397"/>
      <c r="B406" s="1390"/>
      <c r="C406" s="1495"/>
      <c r="D406" s="1478"/>
      <c r="E406" s="1496"/>
      <c r="F406" s="1500"/>
      <c r="G406" s="1501"/>
      <c r="H406" s="1502"/>
      <c r="I406" s="1502"/>
    </row>
    <row r="407" spans="1:9" s="1396" customFormat="1" ht="12.75">
      <c r="A407" s="1397"/>
      <c r="B407" s="1390"/>
      <c r="C407" s="1495"/>
      <c r="D407" s="1478"/>
      <c r="E407" s="1496"/>
      <c r="F407" s="1500"/>
      <c r="G407" s="1501"/>
      <c r="H407" s="1502"/>
      <c r="I407" s="1502"/>
    </row>
    <row r="408" spans="1:9" s="1396" customFormat="1" ht="12.75">
      <c r="A408" s="1397"/>
      <c r="B408" s="1390"/>
      <c r="C408" s="1495"/>
      <c r="D408" s="1478"/>
      <c r="E408" s="1496"/>
      <c r="F408" s="1500"/>
      <c r="G408" s="1501"/>
      <c r="H408" s="1502"/>
      <c r="I408" s="1502"/>
    </row>
    <row r="409" spans="1:9" s="1396" customFormat="1" ht="12.75">
      <c r="A409" s="1397"/>
      <c r="B409" s="1390"/>
      <c r="C409" s="1495"/>
      <c r="D409" s="1478"/>
      <c r="E409" s="1496"/>
      <c r="F409" s="1500"/>
      <c r="G409" s="1501"/>
      <c r="H409" s="1502"/>
      <c r="I409" s="1502"/>
    </row>
    <row r="410" spans="1:9" s="1396" customFormat="1" ht="12.75">
      <c r="A410" s="1397"/>
      <c r="B410" s="1390"/>
      <c r="C410" s="1495"/>
      <c r="D410" s="1478"/>
      <c r="E410" s="1496"/>
      <c r="F410" s="1500"/>
      <c r="G410" s="1501"/>
      <c r="H410" s="1502"/>
      <c r="I410" s="1502"/>
    </row>
    <row r="411" spans="1:9" s="1396" customFormat="1" ht="12.75">
      <c r="A411" s="1397"/>
      <c r="B411" s="1390"/>
      <c r="C411" s="1495"/>
      <c r="D411" s="1478"/>
      <c r="E411" s="1496"/>
      <c r="F411" s="1500"/>
      <c r="G411" s="1501"/>
      <c r="H411" s="1502"/>
      <c r="I411" s="1502"/>
    </row>
    <row r="412" spans="1:9" s="1396" customFormat="1" ht="12.75">
      <c r="A412" s="1397"/>
      <c r="B412" s="1390"/>
      <c r="C412" s="1495"/>
      <c r="D412" s="1478"/>
      <c r="E412" s="1496"/>
      <c r="F412" s="1500"/>
      <c r="G412" s="1501"/>
      <c r="H412" s="1502"/>
      <c r="I412" s="1502"/>
    </row>
    <row r="413" spans="1:9" s="1430" customFormat="1" ht="12.75">
      <c r="A413" s="1503"/>
      <c r="B413" s="1492"/>
      <c r="D413" s="1478"/>
      <c r="E413" s="1496"/>
      <c r="F413" s="1429"/>
      <c r="G413" s="1429"/>
    </row>
    <row r="414" spans="1:9" s="1430" customFormat="1" ht="16.5">
      <c r="A414" s="1503"/>
      <c r="B414" s="1492"/>
      <c r="C414" s="1504" t="s">
        <v>1828</v>
      </c>
      <c r="D414" s="1478"/>
      <c r="E414" s="1496"/>
      <c r="F414" s="1429"/>
      <c r="G414" s="1429"/>
    </row>
    <row r="415" spans="1:9" s="1430" customFormat="1" ht="12.75">
      <c r="A415" s="1389"/>
      <c r="B415" s="1390"/>
      <c r="C415" s="1495"/>
      <c r="D415" s="1478"/>
      <c r="E415" s="1496"/>
      <c r="F415" s="1474"/>
      <c r="G415" s="1395"/>
    </row>
    <row r="416" spans="1:9" s="1430" customFormat="1" ht="16.5">
      <c r="A416" s="1410" t="s">
        <v>167</v>
      </c>
      <c r="B416" s="1390"/>
      <c r="C416" s="1391" t="s">
        <v>754</v>
      </c>
      <c r="D416" s="1478"/>
      <c r="E416" s="1496"/>
      <c r="F416" s="1909">
        <f>F143</f>
        <v>0</v>
      </c>
      <c r="G416" s="1909"/>
    </row>
    <row r="417" spans="1:7" s="1430" customFormat="1" ht="12.75">
      <c r="A417" s="1390"/>
      <c r="B417" s="1390"/>
      <c r="C417" s="1495"/>
      <c r="D417" s="1478"/>
      <c r="E417" s="1496"/>
      <c r="F417" s="1910"/>
      <c r="G417" s="1910"/>
    </row>
    <row r="418" spans="1:7" s="1430" customFormat="1" ht="16.5">
      <c r="A418" s="1410" t="s">
        <v>175</v>
      </c>
      <c r="B418" s="1390"/>
      <c r="C418" s="1391" t="s">
        <v>851</v>
      </c>
      <c r="D418" s="1478"/>
      <c r="E418" s="1496"/>
      <c r="F418" s="1909">
        <f>G158</f>
        <v>0</v>
      </c>
      <c r="G418" s="1909"/>
    </row>
    <row r="419" spans="1:7" s="1430" customFormat="1" ht="12.75">
      <c r="A419" s="1390"/>
      <c r="B419" s="1390"/>
      <c r="C419" s="1495"/>
      <c r="D419" s="1478"/>
      <c r="E419" s="1496"/>
      <c r="F419" s="1907"/>
      <c r="G419" s="1907"/>
    </row>
    <row r="420" spans="1:7" s="1430" customFormat="1" ht="16.5">
      <c r="A420" s="1410" t="s">
        <v>177</v>
      </c>
      <c r="B420" s="1390"/>
      <c r="C420" s="1391" t="s">
        <v>811</v>
      </c>
      <c r="D420" s="1478"/>
      <c r="E420" s="1496"/>
      <c r="F420" s="1907">
        <f>G179</f>
        <v>0</v>
      </c>
      <c r="G420" s="1907"/>
    </row>
    <row r="421" spans="1:7" s="1430" customFormat="1" ht="12.75">
      <c r="A421" s="1390"/>
      <c r="B421" s="1390"/>
      <c r="C421" s="1495"/>
      <c r="D421" s="1478"/>
      <c r="E421" s="1496"/>
      <c r="F421" s="1907"/>
      <c r="G421" s="1907"/>
    </row>
    <row r="422" spans="1:7" s="1430" customFormat="1" ht="25.5">
      <c r="A422" s="1410" t="s">
        <v>157</v>
      </c>
      <c r="B422" s="1390"/>
      <c r="C422" s="1391" t="s">
        <v>331</v>
      </c>
      <c r="D422" s="1478"/>
      <c r="E422" s="1496"/>
      <c r="F422" s="1907">
        <f>G220</f>
        <v>0</v>
      </c>
      <c r="G422" s="1907"/>
    </row>
    <row r="423" spans="1:7" s="1430" customFormat="1" ht="12.75">
      <c r="A423" s="1390"/>
      <c r="B423" s="1390"/>
      <c r="C423" s="1495"/>
      <c r="D423" s="1478"/>
      <c r="E423" s="1496"/>
      <c r="F423" s="1907"/>
      <c r="G423" s="1907"/>
    </row>
    <row r="424" spans="1:7" s="1430" customFormat="1" ht="16.5">
      <c r="A424" s="1410" t="s">
        <v>159</v>
      </c>
      <c r="B424" s="1390"/>
      <c r="C424" s="1475" t="s">
        <v>1829</v>
      </c>
      <c r="D424" s="1478"/>
      <c r="E424" s="1496"/>
      <c r="F424" s="1907">
        <f>G251</f>
        <v>0</v>
      </c>
      <c r="G424" s="1907"/>
    </row>
    <row r="425" spans="1:7" s="1430" customFormat="1" ht="12.75">
      <c r="A425" s="1390"/>
      <c r="B425" s="1390"/>
      <c r="C425" s="1495"/>
      <c r="D425" s="1478"/>
      <c r="E425" s="1496"/>
      <c r="F425" s="1907"/>
      <c r="G425" s="1907"/>
    </row>
    <row r="426" spans="1:7" s="1430" customFormat="1" ht="16.5">
      <c r="A426" s="1410" t="s">
        <v>438</v>
      </c>
      <c r="B426" s="1390"/>
      <c r="C426" s="1475" t="s">
        <v>971</v>
      </c>
      <c r="D426" s="1478"/>
      <c r="E426" s="1496"/>
      <c r="F426" s="1907">
        <f>G341</f>
        <v>0</v>
      </c>
      <c r="G426" s="1907"/>
    </row>
    <row r="427" spans="1:7" s="1430" customFormat="1" ht="12.75">
      <c r="A427" s="1390"/>
      <c r="B427" s="1390"/>
      <c r="C427" s="1495"/>
      <c r="D427" s="1478"/>
      <c r="E427" s="1496"/>
      <c r="F427" s="1907"/>
      <c r="G427" s="1907"/>
    </row>
    <row r="428" spans="1:7" s="1430" customFormat="1" ht="16.5">
      <c r="A428" s="1410" t="s">
        <v>445</v>
      </c>
      <c r="B428" s="1390"/>
      <c r="C428" s="1475" t="s">
        <v>908</v>
      </c>
      <c r="D428" s="1478"/>
      <c r="E428" s="1496"/>
      <c r="F428" s="1907">
        <f>G388</f>
        <v>0</v>
      </c>
      <c r="G428" s="1907"/>
    </row>
    <row r="429" spans="1:7" s="1430" customFormat="1" ht="12.75">
      <c r="A429" s="1390"/>
      <c r="B429" s="1390"/>
      <c r="C429" s="1495"/>
      <c r="D429" s="1478"/>
      <c r="E429" s="1496"/>
      <c r="F429" s="1907"/>
      <c r="G429" s="1907"/>
    </row>
    <row r="430" spans="1:7" s="1430" customFormat="1" ht="16.5">
      <c r="A430" s="1410" t="s">
        <v>267</v>
      </c>
      <c r="B430" s="1390"/>
      <c r="C430" s="1391" t="s">
        <v>347</v>
      </c>
      <c r="D430" s="1478"/>
      <c r="E430" s="1496"/>
      <c r="F430" s="1907">
        <f>G405</f>
        <v>0</v>
      </c>
      <c r="G430" s="1907"/>
    </row>
    <row r="431" spans="1:7" s="1430" customFormat="1" ht="13.5" thickBot="1">
      <c r="A431" s="1505"/>
      <c r="B431" s="1506"/>
      <c r="C431" s="1507"/>
      <c r="D431" s="1508"/>
      <c r="E431" s="1509"/>
      <c r="F431" s="1912"/>
      <c r="G431" s="1912"/>
    </row>
    <row r="432" spans="1:7" s="1430" customFormat="1" ht="15.75">
      <c r="A432" s="1493"/>
      <c r="B432" s="1492"/>
      <c r="C432" s="1510" t="s">
        <v>353</v>
      </c>
      <c r="D432" s="1511"/>
      <c r="E432" s="1512"/>
      <c r="F432" s="1913">
        <f>SUM(F416:G431)</f>
        <v>0</v>
      </c>
      <c r="G432" s="1913"/>
    </row>
    <row r="433" spans="1:9" s="1430" customFormat="1" ht="13.5" thickBot="1">
      <c r="A433" s="1505"/>
      <c r="B433" s="1506"/>
      <c r="C433" s="1507"/>
      <c r="D433" s="1508"/>
      <c r="E433" s="1509"/>
      <c r="F433" s="1513"/>
      <c r="G433" s="1514"/>
    </row>
    <row r="434" spans="1:9" s="1430" customFormat="1" ht="12.75">
      <c r="A434" s="1389"/>
      <c r="B434" s="1390"/>
      <c r="C434" s="1495"/>
      <c r="D434" s="1478"/>
      <c r="E434" s="1496"/>
      <c r="F434" s="1491"/>
      <c r="G434" s="1429"/>
    </row>
    <row r="435" spans="1:9" s="1430" customFormat="1" ht="12.75">
      <c r="A435" s="1389"/>
      <c r="B435" s="1390"/>
      <c r="C435" s="1475" t="s">
        <v>1830</v>
      </c>
      <c r="D435" s="1478"/>
      <c r="E435" s="1496"/>
      <c r="F435" s="1394"/>
      <c r="G435" s="1515"/>
    </row>
    <row r="436" spans="1:9" s="1396" customFormat="1" ht="12.75">
      <c r="A436" s="1397"/>
      <c r="B436" s="1390"/>
      <c r="C436" s="1495"/>
      <c r="D436" s="1478"/>
      <c r="E436" s="1496"/>
      <c r="F436" s="1502"/>
      <c r="G436" s="1516"/>
      <c r="H436" s="1502"/>
      <c r="I436" s="1502"/>
    </row>
    <row r="437" spans="1:9" s="1396" customFormat="1" ht="12.75">
      <c r="A437" s="1397"/>
      <c r="B437" s="1390"/>
      <c r="C437" s="1495"/>
      <c r="D437" s="1478"/>
      <c r="E437" s="1496"/>
      <c r="F437" s="1502"/>
      <c r="G437" s="1516"/>
      <c r="H437" s="1502"/>
      <c r="I437" s="1502"/>
    </row>
    <row r="438" spans="1:9" s="1396" customFormat="1" ht="12.75">
      <c r="A438" s="1397"/>
      <c r="B438" s="1390"/>
      <c r="C438" s="1495"/>
      <c r="D438" s="1478"/>
      <c r="E438" s="1496"/>
      <c r="F438" s="1502"/>
      <c r="G438" s="1516"/>
      <c r="H438" s="1502"/>
      <c r="I438" s="1502"/>
    </row>
    <row r="439" spans="1:9" s="1396" customFormat="1" ht="12.75">
      <c r="A439" s="1397"/>
      <c r="B439" s="1390"/>
      <c r="C439" s="1495"/>
      <c r="D439" s="1478"/>
      <c r="E439" s="1496"/>
      <c r="F439" s="1502"/>
      <c r="G439" s="1516"/>
      <c r="H439" s="1502"/>
      <c r="I439" s="1502"/>
    </row>
    <row r="441" spans="1:9" ht="13.5">
      <c r="C441" s="1517"/>
      <c r="D441" s="1517"/>
      <c r="E441" s="1488"/>
      <c r="F441" s="1911"/>
      <c r="G441" s="1911"/>
    </row>
  </sheetData>
  <sheetProtection algorithmName="SHA-512" hashValue="CRgYzAX7EO30P+kvouuwqo1C6JBlm2KNydIgt1BzVtKCfg7YoUjQhQqiZ8aVjPZTBBrDkus4cfy3H+MgHan7gw==" saltValue="CFNWtmtXYH45whOLS/Voig==" spinCount="100000" sheet="1" objects="1" scenarios="1"/>
  <mergeCells count="19">
    <mergeCell ref="F441:G441"/>
    <mergeCell ref="F427:G427"/>
    <mergeCell ref="F428:G428"/>
    <mergeCell ref="F429:G429"/>
    <mergeCell ref="F430:G430"/>
    <mergeCell ref="F431:G431"/>
    <mergeCell ref="F432:G432"/>
    <mergeCell ref="F426:G426"/>
    <mergeCell ref="F143:G143"/>
    <mergeCell ref="F416:G416"/>
    <mergeCell ref="F417:G417"/>
    <mergeCell ref="F418:G418"/>
    <mergeCell ref="F419:G419"/>
    <mergeCell ref="F420:G420"/>
    <mergeCell ref="F421:G421"/>
    <mergeCell ref="F422:G422"/>
    <mergeCell ref="F423:G423"/>
    <mergeCell ref="F424:G424"/>
    <mergeCell ref="F425:G425"/>
  </mergeCells>
  <pageMargins left="0.70866141732283472" right="0.70866141732283472" top="0.74803149606299213" bottom="0.74803149606299213" header="0.51181102362204722" footer="0.51181102362204722"/>
  <pageSetup paperSize="9" scale="75" orientation="portrait" cellComments="asDisplayed" r:id="rId1"/>
  <headerFooter alignWithMargins="0">
    <oddHeader>&amp;L&amp;"Arial Narrow,Regular"&amp;8TEH-PROJEKT ZADAR d.o.o.
Miroslav Krleže 1D
23 000 ZADAR&amp;C&amp;"Arial Narrow,Regular"&amp;8Troškovnik elektro radova
RIBARSKA LUKA GAŽENICA - 3. FAZA&amp;R&amp;"Arial Narrow,Regular"&amp;8Strana &amp;P/&amp;N
 Zadar, 03/2019</oddHeader>
    <oddFooter>&amp;L&amp;"Arial Narrow,Regular"&amp;8       Projektant: Venćeslav Butić, el.teh.</oddFooter>
  </headerFooter>
  <rowBreaks count="2" manualBreakCount="2">
    <brk id="111" max="6" man="1"/>
    <brk id="410" max="6"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E48"/>
  <sheetViews>
    <sheetView view="pageLayout" topLeftCell="A13" zoomScale="90" zoomScaleNormal="100" zoomScalePageLayoutView="90" workbookViewId="0">
      <selection activeCell="B35" sqref="B35"/>
    </sheetView>
  </sheetViews>
  <sheetFormatPr defaultColWidth="9.140625" defaultRowHeight="16.5"/>
  <cols>
    <col min="1" max="1" width="22.7109375" style="1104" customWidth="1"/>
    <col min="2" max="2" width="40.140625" style="1105" customWidth="1"/>
    <col min="3" max="16384" width="9.140625" style="1095"/>
  </cols>
  <sheetData>
    <row r="1" spans="1:5" ht="18" customHeight="1">
      <c r="A1" s="1091" t="s">
        <v>1365</v>
      </c>
      <c r="B1" s="1092" t="s">
        <v>233</v>
      </c>
      <c r="C1" s="1093"/>
      <c r="D1" s="1093"/>
      <c r="E1" s="1094"/>
    </row>
    <row r="2" spans="1:5" ht="18" customHeight="1">
      <c r="A2" s="1091"/>
      <c r="B2" s="1092" t="s">
        <v>1366</v>
      </c>
      <c r="C2" s="1093"/>
      <c r="D2" s="1093"/>
      <c r="E2" s="1094"/>
    </row>
    <row r="3" spans="1:5" ht="33.950000000000003" customHeight="1">
      <c r="A3" s="1096" t="s">
        <v>1367</v>
      </c>
      <c r="B3" s="1894" t="s">
        <v>1368</v>
      </c>
      <c r="C3" s="1894"/>
      <c r="D3" s="1894"/>
      <c r="E3" s="1094"/>
    </row>
    <row r="4" spans="1:5" ht="18" customHeight="1">
      <c r="A4" s="1091" t="s">
        <v>1369</v>
      </c>
      <c r="B4" s="1097" t="s">
        <v>1370</v>
      </c>
      <c r="C4" s="1093"/>
      <c r="D4" s="1093"/>
      <c r="E4" s="1094"/>
    </row>
    <row r="5" spans="1:5" ht="18" customHeight="1">
      <c r="A5" s="1091"/>
      <c r="B5" s="1098" t="s">
        <v>1371</v>
      </c>
      <c r="C5" s="1093"/>
      <c r="D5" s="1093"/>
      <c r="E5" s="1094"/>
    </row>
    <row r="6" spans="1:5" ht="18" customHeight="1">
      <c r="A6" s="1091" t="s">
        <v>1372</v>
      </c>
      <c r="B6" s="1099" t="s">
        <v>1373</v>
      </c>
      <c r="C6" s="1093"/>
      <c r="D6" s="1093"/>
      <c r="E6" s="1094"/>
    </row>
    <row r="7" spans="1:5" ht="18" customHeight="1">
      <c r="A7" s="1091"/>
      <c r="B7" s="1099" t="s">
        <v>1353</v>
      </c>
      <c r="C7" s="1093"/>
      <c r="D7" s="1093"/>
      <c r="E7" s="1094"/>
    </row>
    <row r="8" spans="1:5" ht="18" customHeight="1">
      <c r="A8" s="1091" t="s">
        <v>1378</v>
      </c>
      <c r="B8" s="1100" t="s">
        <v>1831</v>
      </c>
      <c r="C8" s="1093"/>
      <c r="D8" s="1093"/>
      <c r="E8" s="1094"/>
    </row>
    <row r="9" spans="1:5" ht="18" customHeight="1">
      <c r="A9" s="1091"/>
      <c r="B9" s="1100" t="s">
        <v>1832</v>
      </c>
      <c r="C9" s="1093"/>
      <c r="D9" s="1093"/>
      <c r="E9" s="1094"/>
    </row>
    <row r="10" spans="1:5" ht="18" customHeight="1">
      <c r="A10" s="1091" t="s">
        <v>1384</v>
      </c>
      <c r="B10" s="1100" t="s">
        <v>1833</v>
      </c>
      <c r="C10" s="1093"/>
      <c r="D10" s="1093"/>
      <c r="E10" s="1094"/>
    </row>
    <row r="11" spans="1:5" ht="18" customHeight="1">
      <c r="A11" s="1091" t="s">
        <v>1387</v>
      </c>
      <c r="B11" s="1100" t="s">
        <v>1834</v>
      </c>
      <c r="C11" s="1093"/>
      <c r="D11" s="1093"/>
      <c r="E11" s="1094"/>
    </row>
    <row r="12" spans="1:5" ht="18" customHeight="1">
      <c r="A12" s="1101" t="s">
        <v>239</v>
      </c>
      <c r="B12" s="1102" t="s">
        <v>1354</v>
      </c>
      <c r="C12" s="1094"/>
      <c r="D12" s="1094"/>
      <c r="E12" s="1094"/>
    </row>
    <row r="13" spans="1:5" ht="18" customHeight="1">
      <c r="A13" s="1101"/>
      <c r="B13" s="1102"/>
      <c r="C13" s="1094"/>
      <c r="D13" s="1094"/>
      <c r="E13" s="1094"/>
    </row>
    <row r="14" spans="1:5" ht="18" customHeight="1">
      <c r="A14" s="1101"/>
      <c r="B14" s="1102"/>
      <c r="C14" s="1094"/>
      <c r="D14" s="1094"/>
      <c r="E14" s="1094"/>
    </row>
    <row r="15" spans="1:5" ht="18" customHeight="1">
      <c r="A15" s="1101"/>
      <c r="B15" s="1102"/>
      <c r="C15" s="1094"/>
      <c r="D15" s="1094"/>
      <c r="E15" s="1094"/>
    </row>
    <row r="16" spans="1:5" ht="18" customHeight="1">
      <c r="A16" s="1101"/>
      <c r="B16" s="1102"/>
      <c r="C16" s="1094"/>
      <c r="D16" s="1094"/>
      <c r="E16" s="1094"/>
    </row>
    <row r="17" spans="1:5" ht="18" customHeight="1">
      <c r="A17" s="1101"/>
      <c r="B17" s="1102"/>
      <c r="C17" s="1094"/>
      <c r="D17" s="1094"/>
      <c r="E17" s="1094"/>
    </row>
    <row r="18" spans="1:5" ht="18" customHeight="1">
      <c r="A18" s="1101"/>
      <c r="B18" s="1102"/>
      <c r="C18" s="1094"/>
      <c r="D18" s="1094"/>
      <c r="E18" s="1094"/>
    </row>
    <row r="19" spans="1:5" ht="18" customHeight="1">
      <c r="A19" s="1101"/>
      <c r="B19" s="1102"/>
      <c r="C19" s="1094"/>
      <c r="D19" s="1094"/>
      <c r="E19" s="1094"/>
    </row>
    <row r="20" spans="1:5" ht="18" customHeight="1">
      <c r="A20" s="1101"/>
      <c r="B20" s="1102"/>
      <c r="C20" s="1094"/>
      <c r="D20" s="1094"/>
      <c r="E20" s="1094"/>
    </row>
    <row r="21" spans="1:5" ht="42.6" customHeight="1">
      <c r="A21" s="1895" t="s">
        <v>1389</v>
      </c>
      <c r="B21" s="1895"/>
      <c r="C21" s="1895"/>
      <c r="D21" s="1895"/>
      <c r="E21" s="1103"/>
    </row>
    <row r="22" spans="1:5" ht="18" customHeight="1">
      <c r="A22" s="1101"/>
      <c r="B22" s="1102"/>
      <c r="C22" s="1094"/>
      <c r="D22" s="1094"/>
      <c r="E22" s="1094"/>
    </row>
    <row r="23" spans="1:5" ht="28.35" customHeight="1">
      <c r="A23" s="1896" t="s">
        <v>1835</v>
      </c>
      <c r="B23" s="1896"/>
      <c r="C23" s="1896"/>
      <c r="D23" s="1896"/>
      <c r="E23" s="1094"/>
    </row>
    <row r="24" spans="1:5" ht="18" customHeight="1">
      <c r="A24" s="1101"/>
      <c r="B24" s="1102"/>
      <c r="C24" s="1094"/>
      <c r="D24" s="1094"/>
      <c r="E24" s="1094"/>
    </row>
    <row r="25" spans="1:5" ht="18" customHeight="1">
      <c r="A25" s="1101"/>
      <c r="B25" s="1102"/>
      <c r="C25" s="1094"/>
      <c r="D25" s="1094"/>
      <c r="E25" s="1094"/>
    </row>
    <row r="26" spans="1:5" ht="18" customHeight="1">
      <c r="A26" s="1101"/>
      <c r="B26" s="1102"/>
      <c r="C26" s="1094"/>
      <c r="D26" s="1094"/>
      <c r="E26" s="1094"/>
    </row>
    <row r="27" spans="1:5" ht="18" customHeight="1">
      <c r="A27" s="1101"/>
      <c r="B27" s="1102"/>
      <c r="C27" s="1094"/>
      <c r="D27" s="1094"/>
      <c r="E27" s="1094"/>
    </row>
    <row r="28" spans="1:5" ht="18" customHeight="1">
      <c r="A28" s="1101"/>
      <c r="B28" s="1102"/>
      <c r="C28" s="1094"/>
      <c r="D28" s="1094"/>
      <c r="E28" s="1094"/>
    </row>
    <row r="29" spans="1:5" ht="18" customHeight="1">
      <c r="A29" s="1101"/>
      <c r="B29" s="1102"/>
      <c r="C29" s="1094"/>
      <c r="D29" s="1094"/>
      <c r="E29" s="1094"/>
    </row>
    <row r="30" spans="1:5" ht="18" customHeight="1">
      <c r="A30" s="1101"/>
      <c r="B30" s="1102"/>
      <c r="C30" s="1094"/>
      <c r="D30" s="1094"/>
      <c r="E30" s="1094"/>
    </row>
    <row r="31" spans="1:5" ht="18" customHeight="1">
      <c r="A31" s="1101"/>
      <c r="B31" s="1102"/>
      <c r="C31" s="1094"/>
      <c r="D31" s="1094"/>
      <c r="E31" s="1094"/>
    </row>
    <row r="32" spans="1:5" ht="18" customHeight="1">
      <c r="A32" s="1101"/>
      <c r="B32" s="1102"/>
      <c r="C32" s="1094"/>
      <c r="D32" s="1094"/>
      <c r="E32" s="1094"/>
    </row>
    <row r="33" spans="1:5" ht="18" customHeight="1">
      <c r="A33" s="1101"/>
      <c r="B33" s="1102"/>
      <c r="C33" s="1094"/>
      <c r="D33" s="1094"/>
      <c r="E33" s="1094"/>
    </row>
    <row r="34" spans="1:5" ht="18" customHeight="1">
      <c r="A34" s="1101"/>
      <c r="B34" s="1102"/>
      <c r="C34" s="1094"/>
      <c r="D34" s="1094"/>
      <c r="E34" s="1094"/>
    </row>
    <row r="35" spans="1:5" ht="18" customHeight="1">
      <c r="A35" s="1101"/>
      <c r="B35" s="1102"/>
      <c r="C35" s="1094"/>
      <c r="D35" s="1094"/>
      <c r="E35" s="1094"/>
    </row>
    <row r="36" spans="1:5" ht="18" customHeight="1">
      <c r="A36" s="1101"/>
      <c r="B36" s="1102"/>
      <c r="C36" s="1094"/>
      <c r="D36" s="1094"/>
      <c r="E36" s="1094"/>
    </row>
    <row r="37" spans="1:5" ht="18" customHeight="1">
      <c r="A37" s="1101"/>
      <c r="B37" s="1102"/>
      <c r="C37" s="1094"/>
      <c r="D37" s="1094"/>
      <c r="E37" s="1094"/>
    </row>
    <row r="38" spans="1:5" ht="18" customHeight="1">
      <c r="A38" s="1101"/>
      <c r="B38" s="1102"/>
      <c r="C38" s="1094"/>
      <c r="D38" s="1094"/>
      <c r="E38" s="1094"/>
    </row>
    <row r="39" spans="1:5" ht="18" customHeight="1">
      <c r="A39" s="1101"/>
      <c r="B39" s="1102"/>
      <c r="C39" s="1094"/>
      <c r="D39" s="1094"/>
      <c r="E39" s="1094"/>
    </row>
    <row r="40" spans="1:5" ht="18" customHeight="1">
      <c r="A40" s="1101"/>
      <c r="B40" s="1102"/>
      <c r="C40" s="1094"/>
      <c r="D40" s="1094"/>
      <c r="E40" s="1094"/>
    </row>
    <row r="41" spans="1:5" ht="18" customHeight="1">
      <c r="A41" s="1101"/>
      <c r="B41" s="1102"/>
      <c r="C41" s="1094"/>
      <c r="D41" s="1094"/>
      <c r="E41" s="1094"/>
    </row>
    <row r="42" spans="1:5" ht="18" customHeight="1">
      <c r="A42" s="1101"/>
      <c r="B42" s="1102"/>
      <c r="C42" s="1094"/>
      <c r="D42" s="1094"/>
      <c r="E42" s="1094"/>
    </row>
    <row r="43" spans="1:5" ht="18" customHeight="1">
      <c r="A43" s="1101"/>
      <c r="B43" s="1102"/>
      <c r="C43" s="1094"/>
      <c r="D43" s="1094"/>
      <c r="E43" s="1094"/>
    </row>
    <row r="44" spans="1:5" ht="18" customHeight="1"/>
    <row r="45" spans="1:5" ht="18" customHeight="1"/>
    <row r="46" spans="1:5" ht="18" customHeight="1"/>
    <row r="47" spans="1:5" ht="18" customHeight="1"/>
    <row r="48" spans="1:5" ht="18" customHeight="1"/>
  </sheetData>
  <mergeCells count="3">
    <mergeCell ref="B3:D3"/>
    <mergeCell ref="A21:D21"/>
    <mergeCell ref="A23:D23"/>
  </mergeCells>
  <pageMargins left="0.9055118110236221" right="0.9055118110236221" top="0.98425196850393704" bottom="0.94488188976377963" header="0" footer="0.39370078740157483"/>
  <pageSetup paperSize="9" orientation="portrait" r:id="rId1"/>
  <headerFooter differentFirst="1">
    <firstFooter>&amp;C&amp;"Arial Narrow,Regular"&amp;8Zadar, ožujak 2019.</firstFooter>
  </headerFooter>
  <rowBreaks count="1" manualBreakCount="1">
    <brk id="38" max="16383"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17"/>
  <sheetViews>
    <sheetView view="pageLayout" topLeftCell="A13" zoomScaleNormal="100" workbookViewId="0">
      <selection activeCell="D32" sqref="D32"/>
    </sheetView>
  </sheetViews>
  <sheetFormatPr defaultColWidth="11.140625" defaultRowHeight="16.5"/>
  <cols>
    <col min="1" max="1" width="115.28515625" style="1523" customWidth="1"/>
    <col min="2" max="256" width="11.140625" style="1521"/>
    <col min="257" max="257" width="115.28515625" style="1521" customWidth="1"/>
    <col min="258" max="512" width="11.140625" style="1521"/>
    <col min="513" max="513" width="115.28515625" style="1521" customWidth="1"/>
    <col min="514" max="768" width="11.140625" style="1521"/>
    <col min="769" max="769" width="115.28515625" style="1521" customWidth="1"/>
    <col min="770" max="1024" width="11.140625" style="1521"/>
    <col min="1025" max="1025" width="115.28515625" style="1521" customWidth="1"/>
    <col min="1026" max="1280" width="11.140625" style="1521"/>
    <col min="1281" max="1281" width="115.28515625" style="1521" customWidth="1"/>
    <col min="1282" max="1536" width="11.140625" style="1521"/>
    <col min="1537" max="1537" width="115.28515625" style="1521" customWidth="1"/>
    <col min="1538" max="1792" width="11.140625" style="1521"/>
    <col min="1793" max="1793" width="115.28515625" style="1521" customWidth="1"/>
    <col min="1794" max="2048" width="11.140625" style="1521"/>
    <col min="2049" max="2049" width="115.28515625" style="1521" customWidth="1"/>
    <col min="2050" max="2304" width="11.140625" style="1521"/>
    <col min="2305" max="2305" width="115.28515625" style="1521" customWidth="1"/>
    <col min="2306" max="2560" width="11.140625" style="1521"/>
    <col min="2561" max="2561" width="115.28515625" style="1521" customWidth="1"/>
    <col min="2562" max="2816" width="11.140625" style="1521"/>
    <col min="2817" max="2817" width="115.28515625" style="1521" customWidth="1"/>
    <col min="2818" max="3072" width="11.140625" style="1521"/>
    <col min="3073" max="3073" width="115.28515625" style="1521" customWidth="1"/>
    <col min="3074" max="3328" width="11.140625" style="1521"/>
    <col min="3329" max="3329" width="115.28515625" style="1521" customWidth="1"/>
    <col min="3330" max="3584" width="11.140625" style="1521"/>
    <col min="3585" max="3585" width="115.28515625" style="1521" customWidth="1"/>
    <col min="3586" max="3840" width="11.140625" style="1521"/>
    <col min="3841" max="3841" width="115.28515625" style="1521" customWidth="1"/>
    <col min="3842" max="4096" width="11.140625" style="1521"/>
    <col min="4097" max="4097" width="115.28515625" style="1521" customWidth="1"/>
    <col min="4098" max="4352" width="11.140625" style="1521"/>
    <col min="4353" max="4353" width="115.28515625" style="1521" customWidth="1"/>
    <col min="4354" max="4608" width="11.140625" style="1521"/>
    <col min="4609" max="4609" width="115.28515625" style="1521" customWidth="1"/>
    <col min="4610" max="4864" width="11.140625" style="1521"/>
    <col min="4865" max="4865" width="115.28515625" style="1521" customWidth="1"/>
    <col min="4866" max="5120" width="11.140625" style="1521"/>
    <col min="5121" max="5121" width="115.28515625" style="1521" customWidth="1"/>
    <col min="5122" max="5376" width="11.140625" style="1521"/>
    <col min="5377" max="5377" width="115.28515625" style="1521" customWidth="1"/>
    <col min="5378" max="5632" width="11.140625" style="1521"/>
    <col min="5633" max="5633" width="115.28515625" style="1521" customWidth="1"/>
    <col min="5634" max="5888" width="11.140625" style="1521"/>
    <col min="5889" max="5889" width="115.28515625" style="1521" customWidth="1"/>
    <col min="5890" max="6144" width="11.140625" style="1521"/>
    <col min="6145" max="6145" width="115.28515625" style="1521" customWidth="1"/>
    <col min="6146" max="6400" width="11.140625" style="1521"/>
    <col min="6401" max="6401" width="115.28515625" style="1521" customWidth="1"/>
    <col min="6402" max="6656" width="11.140625" style="1521"/>
    <col min="6657" max="6657" width="115.28515625" style="1521" customWidth="1"/>
    <col min="6658" max="6912" width="11.140625" style="1521"/>
    <col min="6913" max="6913" width="115.28515625" style="1521" customWidth="1"/>
    <col min="6914" max="7168" width="11.140625" style="1521"/>
    <col min="7169" max="7169" width="115.28515625" style="1521" customWidth="1"/>
    <col min="7170" max="7424" width="11.140625" style="1521"/>
    <col min="7425" max="7425" width="115.28515625" style="1521" customWidth="1"/>
    <col min="7426" max="7680" width="11.140625" style="1521"/>
    <col min="7681" max="7681" width="115.28515625" style="1521" customWidth="1"/>
    <col min="7682" max="7936" width="11.140625" style="1521"/>
    <col min="7937" max="7937" width="115.28515625" style="1521" customWidth="1"/>
    <col min="7938" max="8192" width="11.140625" style="1521"/>
    <col min="8193" max="8193" width="115.28515625" style="1521" customWidth="1"/>
    <col min="8194" max="8448" width="11.140625" style="1521"/>
    <col min="8449" max="8449" width="115.28515625" style="1521" customWidth="1"/>
    <col min="8450" max="8704" width="11.140625" style="1521"/>
    <col min="8705" max="8705" width="115.28515625" style="1521" customWidth="1"/>
    <col min="8706" max="8960" width="11.140625" style="1521"/>
    <col min="8961" max="8961" width="115.28515625" style="1521" customWidth="1"/>
    <col min="8962" max="9216" width="11.140625" style="1521"/>
    <col min="9217" max="9217" width="115.28515625" style="1521" customWidth="1"/>
    <col min="9218" max="9472" width="11.140625" style="1521"/>
    <col min="9473" max="9473" width="115.28515625" style="1521" customWidth="1"/>
    <col min="9474" max="9728" width="11.140625" style="1521"/>
    <col min="9729" max="9729" width="115.28515625" style="1521" customWidth="1"/>
    <col min="9730" max="9984" width="11.140625" style="1521"/>
    <col min="9985" max="9985" width="115.28515625" style="1521" customWidth="1"/>
    <col min="9986" max="10240" width="11.140625" style="1521"/>
    <col min="10241" max="10241" width="115.28515625" style="1521" customWidth="1"/>
    <col min="10242" max="10496" width="11.140625" style="1521"/>
    <col min="10497" max="10497" width="115.28515625" style="1521" customWidth="1"/>
    <col min="10498" max="10752" width="11.140625" style="1521"/>
    <col min="10753" max="10753" width="115.28515625" style="1521" customWidth="1"/>
    <col min="10754" max="11008" width="11.140625" style="1521"/>
    <col min="11009" max="11009" width="115.28515625" style="1521" customWidth="1"/>
    <col min="11010" max="11264" width="11.140625" style="1521"/>
    <col min="11265" max="11265" width="115.28515625" style="1521" customWidth="1"/>
    <col min="11266" max="11520" width="11.140625" style="1521"/>
    <col min="11521" max="11521" width="115.28515625" style="1521" customWidth="1"/>
    <col min="11522" max="11776" width="11.140625" style="1521"/>
    <col min="11777" max="11777" width="115.28515625" style="1521" customWidth="1"/>
    <col min="11778" max="12032" width="11.140625" style="1521"/>
    <col min="12033" max="12033" width="115.28515625" style="1521" customWidth="1"/>
    <col min="12034" max="12288" width="11.140625" style="1521"/>
    <col min="12289" max="12289" width="115.28515625" style="1521" customWidth="1"/>
    <col min="12290" max="12544" width="11.140625" style="1521"/>
    <col min="12545" max="12545" width="115.28515625" style="1521" customWidth="1"/>
    <col min="12546" max="12800" width="11.140625" style="1521"/>
    <col min="12801" max="12801" width="115.28515625" style="1521" customWidth="1"/>
    <col min="12802" max="13056" width="11.140625" style="1521"/>
    <col min="13057" max="13057" width="115.28515625" style="1521" customWidth="1"/>
    <col min="13058" max="13312" width="11.140625" style="1521"/>
    <col min="13313" max="13313" width="115.28515625" style="1521" customWidth="1"/>
    <col min="13314" max="13568" width="11.140625" style="1521"/>
    <col min="13569" max="13569" width="115.28515625" style="1521" customWidth="1"/>
    <col min="13570" max="13824" width="11.140625" style="1521"/>
    <col min="13825" max="13825" width="115.28515625" style="1521" customWidth="1"/>
    <col min="13826" max="14080" width="11.140625" style="1521"/>
    <col min="14081" max="14081" width="115.28515625" style="1521" customWidth="1"/>
    <col min="14082" max="14336" width="11.140625" style="1521"/>
    <col min="14337" max="14337" width="115.28515625" style="1521" customWidth="1"/>
    <col min="14338" max="14592" width="11.140625" style="1521"/>
    <col min="14593" max="14593" width="115.28515625" style="1521" customWidth="1"/>
    <col min="14594" max="14848" width="11.140625" style="1521"/>
    <col min="14849" max="14849" width="115.28515625" style="1521" customWidth="1"/>
    <col min="14850" max="15104" width="11.140625" style="1521"/>
    <col min="15105" max="15105" width="115.28515625" style="1521" customWidth="1"/>
    <col min="15106" max="15360" width="11.140625" style="1521"/>
    <col min="15361" max="15361" width="115.28515625" style="1521" customWidth="1"/>
    <col min="15362" max="15616" width="11.140625" style="1521"/>
    <col min="15617" max="15617" width="115.28515625" style="1521" customWidth="1"/>
    <col min="15618" max="15872" width="11.140625" style="1521"/>
    <col min="15873" max="15873" width="115.28515625" style="1521" customWidth="1"/>
    <col min="15874" max="16128" width="11.140625" style="1521"/>
    <col min="16129" max="16129" width="115.28515625" style="1521" customWidth="1"/>
    <col min="16130" max="16384" width="11.140625" style="1521"/>
  </cols>
  <sheetData>
    <row r="1" spans="1:1" s="1519" customFormat="1" ht="18">
      <c r="A1" s="1518" t="s">
        <v>1836</v>
      </c>
    </row>
    <row r="2" spans="1:1">
      <c r="A2" s="1520"/>
    </row>
    <row r="3" spans="1:1">
      <c r="A3" s="1520" t="s">
        <v>1837</v>
      </c>
    </row>
    <row r="4" spans="1:1" ht="49.5">
      <c r="A4" s="1522" t="s">
        <v>1838</v>
      </c>
    </row>
    <row r="5" spans="1:1" ht="33">
      <c r="A5" s="1522" t="s">
        <v>1839</v>
      </c>
    </row>
    <row r="6" spans="1:1" ht="33">
      <c r="A6" s="1522" t="s">
        <v>1840</v>
      </c>
    </row>
    <row r="7" spans="1:1" ht="99">
      <c r="A7" s="1522" t="s">
        <v>1841</v>
      </c>
    </row>
    <row r="8" spans="1:1" ht="33">
      <c r="A8" s="1522" t="s">
        <v>1842</v>
      </c>
    </row>
    <row r="9" spans="1:1" ht="49.5">
      <c r="A9" s="1522" t="s">
        <v>1843</v>
      </c>
    </row>
    <row r="10" spans="1:1" ht="66">
      <c r="A10" s="1522" t="s">
        <v>1844</v>
      </c>
    </row>
    <row r="11" spans="1:1" ht="33">
      <c r="A11" s="1522" t="s">
        <v>1845</v>
      </c>
    </row>
    <row r="12" spans="1:1" ht="49.5">
      <c r="A12" s="1522" t="s">
        <v>1846</v>
      </c>
    </row>
    <row r="13" spans="1:1" ht="49.5">
      <c r="A13" s="1522" t="s">
        <v>1847</v>
      </c>
    </row>
    <row r="14" spans="1:1" ht="49.5">
      <c r="A14" s="1522" t="s">
        <v>1848</v>
      </c>
    </row>
    <row r="15" spans="1:1" ht="33">
      <c r="A15" s="1522" t="s">
        <v>1849</v>
      </c>
    </row>
    <row r="16" spans="1:1" ht="33">
      <c r="A16" s="1522" t="s">
        <v>1850</v>
      </c>
    </row>
    <row r="17" spans="1:1" ht="49.5">
      <c r="A17" s="1522" t="s">
        <v>1851</v>
      </c>
    </row>
  </sheetData>
  <sheetProtection algorithmName="SHA-512" hashValue="I5prsHvzaRql63JTb190AQirUrC+aziYtM/CEDah9IpqBsLxfCxFY9ycewMJF+1DL+IE3ODWJXIEt4BsL5tHpg==" saltValue="2XpvACM5E2gIpFnRvjYr7g==" spinCount="100000" sheet="1" objects="1" scenarios="1"/>
  <pageMargins left="0.70866141732283472" right="0.70866141732283472" top="0.74803149606299213" bottom="0.74803149606299213" header="0.31496062992125984" footer="0.31496062992125984"/>
  <pageSetup paperSize="9" orientation="portrait" horizontalDpi="4294967293" verticalDpi="4294967293"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31"/>
  <sheetViews>
    <sheetView view="pageLayout" topLeftCell="A16" zoomScaleNormal="100" workbookViewId="0">
      <selection activeCell="D32" sqref="D32"/>
    </sheetView>
  </sheetViews>
  <sheetFormatPr defaultColWidth="11.140625" defaultRowHeight="16.5"/>
  <cols>
    <col min="1" max="1" width="5.7109375" style="1521" customWidth="1"/>
    <col min="2" max="2" width="81.5703125" style="1523" customWidth="1"/>
    <col min="3" max="256" width="11.140625" style="1521"/>
    <col min="257" max="257" width="5.7109375" style="1521" customWidth="1"/>
    <col min="258" max="258" width="86.28515625" style="1521" customWidth="1"/>
    <col min="259" max="512" width="11.140625" style="1521"/>
    <col min="513" max="513" width="5.7109375" style="1521" customWidth="1"/>
    <col min="514" max="514" width="86.28515625" style="1521" customWidth="1"/>
    <col min="515" max="768" width="11.140625" style="1521"/>
    <col min="769" max="769" width="5.7109375" style="1521" customWidth="1"/>
    <col min="770" max="770" width="86.28515625" style="1521" customWidth="1"/>
    <col min="771" max="1024" width="11.140625" style="1521"/>
    <col min="1025" max="1025" width="5.7109375" style="1521" customWidth="1"/>
    <col min="1026" max="1026" width="86.28515625" style="1521" customWidth="1"/>
    <col min="1027" max="1280" width="11.140625" style="1521"/>
    <col min="1281" max="1281" width="5.7109375" style="1521" customWidth="1"/>
    <col min="1282" max="1282" width="86.28515625" style="1521" customWidth="1"/>
    <col min="1283" max="1536" width="11.140625" style="1521"/>
    <col min="1537" max="1537" width="5.7109375" style="1521" customWidth="1"/>
    <col min="1538" max="1538" width="86.28515625" style="1521" customWidth="1"/>
    <col min="1539" max="1792" width="11.140625" style="1521"/>
    <col min="1793" max="1793" width="5.7109375" style="1521" customWidth="1"/>
    <col min="1794" max="1794" width="86.28515625" style="1521" customWidth="1"/>
    <col min="1795" max="2048" width="11.140625" style="1521"/>
    <col min="2049" max="2049" width="5.7109375" style="1521" customWidth="1"/>
    <col min="2050" max="2050" width="86.28515625" style="1521" customWidth="1"/>
    <col min="2051" max="2304" width="11.140625" style="1521"/>
    <col min="2305" max="2305" width="5.7109375" style="1521" customWidth="1"/>
    <col min="2306" max="2306" width="86.28515625" style="1521" customWidth="1"/>
    <col min="2307" max="2560" width="11.140625" style="1521"/>
    <col min="2561" max="2561" width="5.7109375" style="1521" customWidth="1"/>
    <col min="2562" max="2562" width="86.28515625" style="1521" customWidth="1"/>
    <col min="2563" max="2816" width="11.140625" style="1521"/>
    <col min="2817" max="2817" width="5.7109375" style="1521" customWidth="1"/>
    <col min="2818" max="2818" width="86.28515625" style="1521" customWidth="1"/>
    <col min="2819" max="3072" width="11.140625" style="1521"/>
    <col min="3073" max="3073" width="5.7109375" style="1521" customWidth="1"/>
    <col min="3074" max="3074" width="86.28515625" style="1521" customWidth="1"/>
    <col min="3075" max="3328" width="11.140625" style="1521"/>
    <col min="3329" max="3329" width="5.7109375" style="1521" customWidth="1"/>
    <col min="3330" max="3330" width="86.28515625" style="1521" customWidth="1"/>
    <col min="3331" max="3584" width="11.140625" style="1521"/>
    <col min="3585" max="3585" width="5.7109375" style="1521" customWidth="1"/>
    <col min="3586" max="3586" width="86.28515625" style="1521" customWidth="1"/>
    <col min="3587" max="3840" width="11.140625" style="1521"/>
    <col min="3841" max="3841" width="5.7109375" style="1521" customWidth="1"/>
    <col min="3842" max="3842" width="86.28515625" style="1521" customWidth="1"/>
    <col min="3843" max="4096" width="11.140625" style="1521"/>
    <col min="4097" max="4097" width="5.7109375" style="1521" customWidth="1"/>
    <col min="4098" max="4098" width="86.28515625" style="1521" customWidth="1"/>
    <col min="4099" max="4352" width="11.140625" style="1521"/>
    <col min="4353" max="4353" width="5.7109375" style="1521" customWidth="1"/>
    <col min="4354" max="4354" width="86.28515625" style="1521" customWidth="1"/>
    <col min="4355" max="4608" width="11.140625" style="1521"/>
    <col min="4609" max="4609" width="5.7109375" style="1521" customWidth="1"/>
    <col min="4610" max="4610" width="86.28515625" style="1521" customWidth="1"/>
    <col min="4611" max="4864" width="11.140625" style="1521"/>
    <col min="4865" max="4865" width="5.7109375" style="1521" customWidth="1"/>
    <col min="4866" max="4866" width="86.28515625" style="1521" customWidth="1"/>
    <col min="4867" max="5120" width="11.140625" style="1521"/>
    <col min="5121" max="5121" width="5.7109375" style="1521" customWidth="1"/>
    <col min="5122" max="5122" width="86.28515625" style="1521" customWidth="1"/>
    <col min="5123" max="5376" width="11.140625" style="1521"/>
    <col min="5377" max="5377" width="5.7109375" style="1521" customWidth="1"/>
    <col min="5378" max="5378" width="86.28515625" style="1521" customWidth="1"/>
    <col min="5379" max="5632" width="11.140625" style="1521"/>
    <col min="5633" max="5633" width="5.7109375" style="1521" customWidth="1"/>
    <col min="5634" max="5634" width="86.28515625" style="1521" customWidth="1"/>
    <col min="5635" max="5888" width="11.140625" style="1521"/>
    <col min="5889" max="5889" width="5.7109375" style="1521" customWidth="1"/>
    <col min="5890" max="5890" width="86.28515625" style="1521" customWidth="1"/>
    <col min="5891" max="6144" width="11.140625" style="1521"/>
    <col min="6145" max="6145" width="5.7109375" style="1521" customWidth="1"/>
    <col min="6146" max="6146" width="86.28515625" style="1521" customWidth="1"/>
    <col min="6147" max="6400" width="11.140625" style="1521"/>
    <col min="6401" max="6401" width="5.7109375" style="1521" customWidth="1"/>
    <col min="6402" max="6402" width="86.28515625" style="1521" customWidth="1"/>
    <col min="6403" max="6656" width="11.140625" style="1521"/>
    <col min="6657" max="6657" width="5.7109375" style="1521" customWidth="1"/>
    <col min="6658" max="6658" width="86.28515625" style="1521" customWidth="1"/>
    <col min="6659" max="6912" width="11.140625" style="1521"/>
    <col min="6913" max="6913" width="5.7109375" style="1521" customWidth="1"/>
    <col min="6914" max="6914" width="86.28515625" style="1521" customWidth="1"/>
    <col min="6915" max="7168" width="11.140625" style="1521"/>
    <col min="7169" max="7169" width="5.7109375" style="1521" customWidth="1"/>
    <col min="7170" max="7170" width="86.28515625" style="1521" customWidth="1"/>
    <col min="7171" max="7424" width="11.140625" style="1521"/>
    <col min="7425" max="7425" width="5.7109375" style="1521" customWidth="1"/>
    <col min="7426" max="7426" width="86.28515625" style="1521" customWidth="1"/>
    <col min="7427" max="7680" width="11.140625" style="1521"/>
    <col min="7681" max="7681" width="5.7109375" style="1521" customWidth="1"/>
    <col min="7682" max="7682" width="86.28515625" style="1521" customWidth="1"/>
    <col min="7683" max="7936" width="11.140625" style="1521"/>
    <col min="7937" max="7937" width="5.7109375" style="1521" customWidth="1"/>
    <col min="7938" max="7938" width="86.28515625" style="1521" customWidth="1"/>
    <col min="7939" max="8192" width="11.140625" style="1521"/>
    <col min="8193" max="8193" width="5.7109375" style="1521" customWidth="1"/>
    <col min="8194" max="8194" width="86.28515625" style="1521" customWidth="1"/>
    <col min="8195" max="8448" width="11.140625" style="1521"/>
    <col min="8449" max="8449" width="5.7109375" style="1521" customWidth="1"/>
    <col min="8450" max="8450" width="86.28515625" style="1521" customWidth="1"/>
    <col min="8451" max="8704" width="11.140625" style="1521"/>
    <col min="8705" max="8705" width="5.7109375" style="1521" customWidth="1"/>
    <col min="8706" max="8706" width="86.28515625" style="1521" customWidth="1"/>
    <col min="8707" max="8960" width="11.140625" style="1521"/>
    <col min="8961" max="8961" width="5.7109375" style="1521" customWidth="1"/>
    <col min="8962" max="8962" width="86.28515625" style="1521" customWidth="1"/>
    <col min="8963" max="9216" width="11.140625" style="1521"/>
    <col min="9217" max="9217" width="5.7109375" style="1521" customWidth="1"/>
    <col min="9218" max="9218" width="86.28515625" style="1521" customWidth="1"/>
    <col min="9219" max="9472" width="11.140625" style="1521"/>
    <col min="9473" max="9473" width="5.7109375" style="1521" customWidth="1"/>
    <col min="9474" max="9474" width="86.28515625" style="1521" customWidth="1"/>
    <col min="9475" max="9728" width="11.140625" style="1521"/>
    <col min="9729" max="9729" width="5.7109375" style="1521" customWidth="1"/>
    <col min="9730" max="9730" width="86.28515625" style="1521" customWidth="1"/>
    <col min="9731" max="9984" width="11.140625" style="1521"/>
    <col min="9985" max="9985" width="5.7109375" style="1521" customWidth="1"/>
    <col min="9986" max="9986" width="86.28515625" style="1521" customWidth="1"/>
    <col min="9987" max="10240" width="11.140625" style="1521"/>
    <col min="10241" max="10241" width="5.7109375" style="1521" customWidth="1"/>
    <col min="10242" max="10242" width="86.28515625" style="1521" customWidth="1"/>
    <col min="10243" max="10496" width="11.140625" style="1521"/>
    <col min="10497" max="10497" width="5.7109375" style="1521" customWidth="1"/>
    <col min="10498" max="10498" width="86.28515625" style="1521" customWidth="1"/>
    <col min="10499" max="10752" width="11.140625" style="1521"/>
    <col min="10753" max="10753" width="5.7109375" style="1521" customWidth="1"/>
    <col min="10754" max="10754" width="86.28515625" style="1521" customWidth="1"/>
    <col min="10755" max="11008" width="11.140625" style="1521"/>
    <col min="11009" max="11009" width="5.7109375" style="1521" customWidth="1"/>
    <col min="11010" max="11010" width="86.28515625" style="1521" customWidth="1"/>
    <col min="11011" max="11264" width="11.140625" style="1521"/>
    <col min="11265" max="11265" width="5.7109375" style="1521" customWidth="1"/>
    <col min="11266" max="11266" width="86.28515625" style="1521" customWidth="1"/>
    <col min="11267" max="11520" width="11.140625" style="1521"/>
    <col min="11521" max="11521" width="5.7109375" style="1521" customWidth="1"/>
    <col min="11522" max="11522" width="86.28515625" style="1521" customWidth="1"/>
    <col min="11523" max="11776" width="11.140625" style="1521"/>
    <col min="11777" max="11777" width="5.7109375" style="1521" customWidth="1"/>
    <col min="11778" max="11778" width="86.28515625" style="1521" customWidth="1"/>
    <col min="11779" max="12032" width="11.140625" style="1521"/>
    <col min="12033" max="12033" width="5.7109375" style="1521" customWidth="1"/>
    <col min="12034" max="12034" width="86.28515625" style="1521" customWidth="1"/>
    <col min="12035" max="12288" width="11.140625" style="1521"/>
    <col min="12289" max="12289" width="5.7109375" style="1521" customWidth="1"/>
    <col min="12290" max="12290" width="86.28515625" style="1521" customWidth="1"/>
    <col min="12291" max="12544" width="11.140625" style="1521"/>
    <col min="12545" max="12545" width="5.7109375" style="1521" customWidth="1"/>
    <col min="12546" max="12546" width="86.28515625" style="1521" customWidth="1"/>
    <col min="12547" max="12800" width="11.140625" style="1521"/>
    <col min="12801" max="12801" width="5.7109375" style="1521" customWidth="1"/>
    <col min="12802" max="12802" width="86.28515625" style="1521" customWidth="1"/>
    <col min="12803" max="13056" width="11.140625" style="1521"/>
    <col min="13057" max="13057" width="5.7109375" style="1521" customWidth="1"/>
    <col min="13058" max="13058" width="86.28515625" style="1521" customWidth="1"/>
    <col min="13059" max="13312" width="11.140625" style="1521"/>
    <col min="13313" max="13313" width="5.7109375" style="1521" customWidth="1"/>
    <col min="13314" max="13314" width="86.28515625" style="1521" customWidth="1"/>
    <col min="13315" max="13568" width="11.140625" style="1521"/>
    <col min="13569" max="13569" width="5.7109375" style="1521" customWidth="1"/>
    <col min="13570" max="13570" width="86.28515625" style="1521" customWidth="1"/>
    <col min="13571" max="13824" width="11.140625" style="1521"/>
    <col min="13825" max="13825" width="5.7109375" style="1521" customWidth="1"/>
    <col min="13826" max="13826" width="86.28515625" style="1521" customWidth="1"/>
    <col min="13827" max="14080" width="11.140625" style="1521"/>
    <col min="14081" max="14081" width="5.7109375" style="1521" customWidth="1"/>
    <col min="14082" max="14082" width="86.28515625" style="1521" customWidth="1"/>
    <col min="14083" max="14336" width="11.140625" style="1521"/>
    <col min="14337" max="14337" width="5.7109375" style="1521" customWidth="1"/>
    <col min="14338" max="14338" width="86.28515625" style="1521" customWidth="1"/>
    <col min="14339" max="14592" width="11.140625" style="1521"/>
    <col min="14593" max="14593" width="5.7109375" style="1521" customWidth="1"/>
    <col min="14594" max="14594" width="86.28515625" style="1521" customWidth="1"/>
    <col min="14595" max="14848" width="11.140625" style="1521"/>
    <col min="14849" max="14849" width="5.7109375" style="1521" customWidth="1"/>
    <col min="14850" max="14850" width="86.28515625" style="1521" customWidth="1"/>
    <col min="14851" max="15104" width="11.140625" style="1521"/>
    <col min="15105" max="15105" width="5.7109375" style="1521" customWidth="1"/>
    <col min="15106" max="15106" width="86.28515625" style="1521" customWidth="1"/>
    <col min="15107" max="15360" width="11.140625" style="1521"/>
    <col min="15361" max="15361" width="5.7109375" style="1521" customWidth="1"/>
    <col min="15362" max="15362" width="86.28515625" style="1521" customWidth="1"/>
    <col min="15363" max="15616" width="11.140625" style="1521"/>
    <col min="15617" max="15617" width="5.7109375" style="1521" customWidth="1"/>
    <col min="15618" max="15618" width="86.28515625" style="1521" customWidth="1"/>
    <col min="15619" max="15872" width="11.140625" style="1521"/>
    <col min="15873" max="15873" width="5.7109375" style="1521" customWidth="1"/>
    <col min="15874" max="15874" width="86.28515625" style="1521" customWidth="1"/>
    <col min="15875" max="16128" width="11.140625" style="1521"/>
    <col min="16129" max="16129" width="5.7109375" style="1521" customWidth="1"/>
    <col min="16130" max="16130" width="86.28515625" style="1521" customWidth="1"/>
    <col min="16131" max="16384" width="11.140625" style="1521"/>
  </cols>
  <sheetData>
    <row r="1" spans="1:2" s="1519" customFormat="1" ht="18">
      <c r="A1" s="1524" t="s">
        <v>1852</v>
      </c>
      <c r="B1" s="1524"/>
    </row>
    <row r="2" spans="1:2">
      <c r="A2" s="1525"/>
      <c r="B2" s="1525"/>
    </row>
    <row r="3" spans="1:2">
      <c r="B3" s="1520" t="s">
        <v>1853</v>
      </c>
    </row>
    <row r="4" spans="1:2">
      <c r="B4" s="1522" t="s">
        <v>1854</v>
      </c>
    </row>
    <row r="5" spans="1:2" ht="33">
      <c r="B5" s="1522" t="s">
        <v>1855</v>
      </c>
    </row>
    <row r="6" spans="1:2">
      <c r="A6" s="1522" t="s">
        <v>167</v>
      </c>
      <c r="B6" s="1522" t="s">
        <v>1856</v>
      </c>
    </row>
    <row r="7" spans="1:2">
      <c r="B7" s="1522" t="s">
        <v>1857</v>
      </c>
    </row>
    <row r="8" spans="1:2" ht="33">
      <c r="B8" s="1522" t="s">
        <v>1858</v>
      </c>
    </row>
    <row r="9" spans="1:2">
      <c r="A9" s="1522" t="s">
        <v>175</v>
      </c>
      <c r="B9" s="1522" t="s">
        <v>1859</v>
      </c>
    </row>
    <row r="10" spans="1:2" ht="49.5">
      <c r="B10" s="1522" t="s">
        <v>1860</v>
      </c>
    </row>
    <row r="11" spans="1:2">
      <c r="B11" s="1522" t="s">
        <v>1861</v>
      </c>
    </row>
    <row r="12" spans="1:2">
      <c r="B12" s="1522" t="s">
        <v>1862</v>
      </c>
    </row>
    <row r="13" spans="1:2">
      <c r="B13" s="1522" t="s">
        <v>1863</v>
      </c>
    </row>
    <row r="14" spans="1:2">
      <c r="B14" s="1522" t="s">
        <v>1864</v>
      </c>
    </row>
    <row r="15" spans="1:2">
      <c r="B15" s="1522" t="s">
        <v>1865</v>
      </c>
    </row>
    <row r="16" spans="1:2">
      <c r="A16" s="1522" t="s">
        <v>177</v>
      </c>
      <c r="B16" s="1522" t="s">
        <v>1866</v>
      </c>
    </row>
    <row r="17" spans="1:2">
      <c r="B17" s="1522" t="s">
        <v>1867</v>
      </c>
    </row>
    <row r="18" spans="1:2">
      <c r="B18" s="1522" t="s">
        <v>1868</v>
      </c>
    </row>
    <row r="19" spans="1:2">
      <c r="B19" s="1522" t="s">
        <v>1869</v>
      </c>
    </row>
    <row r="20" spans="1:2">
      <c r="B20" s="1522" t="s">
        <v>1870</v>
      </c>
    </row>
    <row r="21" spans="1:2">
      <c r="A21" s="1522" t="s">
        <v>157</v>
      </c>
      <c r="B21" s="1522" t="s">
        <v>1871</v>
      </c>
    </row>
    <row r="22" spans="1:2">
      <c r="B22" s="1522" t="s">
        <v>1872</v>
      </c>
    </row>
    <row r="23" spans="1:2">
      <c r="B23" s="1522" t="s">
        <v>1873</v>
      </c>
    </row>
    <row r="24" spans="1:2">
      <c r="B24" s="1522" t="s">
        <v>1874</v>
      </c>
    </row>
    <row r="25" spans="1:2">
      <c r="B25" s="1522" t="s">
        <v>1875</v>
      </c>
    </row>
    <row r="26" spans="1:2">
      <c r="B26" s="1522" t="s">
        <v>1876</v>
      </c>
    </row>
    <row r="27" spans="1:2" ht="33">
      <c r="B27" s="1522" t="s">
        <v>1877</v>
      </c>
    </row>
    <row r="28" spans="1:2" ht="33">
      <c r="B28" s="1522" t="s">
        <v>1878</v>
      </c>
    </row>
    <row r="29" spans="1:2">
      <c r="B29" s="1522"/>
    </row>
    <row r="30" spans="1:2">
      <c r="A30" s="1522"/>
    </row>
    <row r="31" spans="1:2">
      <c r="A31" s="1526" t="s">
        <v>1879</v>
      </c>
    </row>
  </sheetData>
  <sheetProtection algorithmName="SHA-512" hashValue="hJanoQhby/o4q5OOUjlIQwIN+SYzBScd3LDZhmuoVKHmzQbeSBKiEEK4UEs2DxAk7HxteNK6vMj+VvoyNWTadw==" saltValue="5eYSsIZ2zn1F0QDcfIXHUw==" spinCount="100000" sheet="1" objects="1" scenarios="1"/>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205"/>
  <sheetViews>
    <sheetView showZeros="0" view="pageLayout" topLeftCell="A175" zoomScale="70" zoomScaleNormal="80" zoomScaleSheetLayoutView="80" zoomScalePageLayoutView="70" workbookViewId="0">
      <selection activeCell="E21" sqref="E21:E184"/>
    </sheetView>
  </sheetViews>
  <sheetFormatPr defaultRowHeight="13.5"/>
  <cols>
    <col min="1" max="1" width="6" style="1527" customWidth="1"/>
    <col min="2" max="2" width="45.85546875" style="1550" customWidth="1"/>
    <col min="3" max="3" width="9.85546875" style="1529" customWidth="1"/>
    <col min="4" max="4" width="4.5703125" style="1529" bestFit="1" customWidth="1"/>
    <col min="5" max="5" width="10.5703125" style="1530" customWidth="1"/>
    <col min="6" max="6" width="12.5703125" style="1530" customWidth="1"/>
    <col min="7" max="16384" width="9.140625" style="1531"/>
  </cols>
  <sheetData>
    <row r="1" spans="1:6">
      <c r="B1" s="1528"/>
    </row>
    <row r="2" spans="1:6" ht="15.75">
      <c r="A2" s="1532"/>
      <c r="B2" s="1533" t="s">
        <v>1880</v>
      </c>
      <c r="C2" s="1534"/>
      <c r="D2" s="1534"/>
      <c r="E2" s="1535"/>
      <c r="F2" s="1536"/>
    </row>
    <row r="3" spans="1:6">
      <c r="B3" s="1537"/>
    </row>
    <row r="4" spans="1:6">
      <c r="A4" s="1538" t="s">
        <v>167</v>
      </c>
      <c r="B4" s="1539" t="s">
        <v>1241</v>
      </c>
      <c r="C4" s="1534"/>
      <c r="D4" s="1534"/>
      <c r="E4" s="1535"/>
      <c r="F4" s="1535"/>
    </row>
    <row r="5" spans="1:6">
      <c r="A5" s="1540"/>
      <c r="B5" s="1537"/>
    </row>
    <row r="6" spans="1:6" ht="76.5">
      <c r="A6" s="1527" t="s">
        <v>170</v>
      </c>
      <c r="B6" s="1541" t="s">
        <v>1881</v>
      </c>
    </row>
    <row r="7" spans="1:6" ht="15.75">
      <c r="B7" s="1542" t="s">
        <v>1882</v>
      </c>
    </row>
    <row r="8" spans="1:6">
      <c r="B8" s="1542" t="s">
        <v>1883</v>
      </c>
    </row>
    <row r="9" spans="1:6">
      <c r="B9" s="1541" t="s">
        <v>1884</v>
      </c>
    </row>
    <row r="10" spans="1:6" ht="15.75">
      <c r="B10" s="1542" t="s">
        <v>1885</v>
      </c>
    </row>
    <row r="11" spans="1:6">
      <c r="B11" s="1542" t="s">
        <v>1886</v>
      </c>
    </row>
    <row r="12" spans="1:6">
      <c r="B12" s="1541" t="s">
        <v>1887</v>
      </c>
    </row>
    <row r="13" spans="1:6">
      <c r="B13" s="1541" t="s">
        <v>1252</v>
      </c>
    </row>
    <row r="14" spans="1:6">
      <c r="B14" s="1541" t="s">
        <v>1888</v>
      </c>
    </row>
    <row r="15" spans="1:6">
      <c r="B15" s="1541" t="s">
        <v>1889</v>
      </c>
    </row>
    <row r="16" spans="1:6">
      <c r="B16" s="1542" t="s">
        <v>1890</v>
      </c>
    </row>
    <row r="17" spans="1:6">
      <c r="B17" s="1542" t="s">
        <v>1891</v>
      </c>
    </row>
    <row r="18" spans="1:6">
      <c r="B18" s="1541" t="s">
        <v>1892</v>
      </c>
    </row>
    <row r="19" spans="1:6">
      <c r="B19" s="1541" t="s">
        <v>1893</v>
      </c>
    </row>
    <row r="20" spans="1:6">
      <c r="B20" s="1542" t="s">
        <v>1894</v>
      </c>
    </row>
    <row r="21" spans="1:6">
      <c r="B21" s="1542" t="s">
        <v>1895</v>
      </c>
      <c r="C21" s="1543" t="s">
        <v>835</v>
      </c>
      <c r="D21" s="1544">
        <v>1</v>
      </c>
      <c r="E21" s="1792"/>
      <c r="F21" s="1530">
        <f>D21*E21</f>
        <v>0</v>
      </c>
    </row>
    <row r="22" spans="1:6">
      <c r="B22" s="1541"/>
      <c r="E22" s="1792"/>
    </row>
    <row r="23" spans="1:6" ht="63.75">
      <c r="A23" s="1527" t="s">
        <v>171</v>
      </c>
      <c r="B23" s="1541" t="s">
        <v>1262</v>
      </c>
      <c r="E23" s="1792"/>
    </row>
    <row r="24" spans="1:6" ht="15.75">
      <c r="B24" s="1542" t="s">
        <v>1896</v>
      </c>
      <c r="E24" s="1792"/>
    </row>
    <row r="25" spans="1:6" ht="15.75">
      <c r="B25" s="1542" t="s">
        <v>1897</v>
      </c>
      <c r="E25" s="1792"/>
    </row>
    <row r="26" spans="1:6">
      <c r="B26" s="1541" t="s">
        <v>1265</v>
      </c>
      <c r="E26" s="1792"/>
    </row>
    <row r="27" spans="1:6" ht="25.5">
      <c r="B27" s="1541" t="s">
        <v>1898</v>
      </c>
      <c r="E27" s="1792"/>
    </row>
    <row r="28" spans="1:6">
      <c r="B28" s="1541" t="s">
        <v>1899</v>
      </c>
      <c r="E28" s="1792"/>
    </row>
    <row r="29" spans="1:6">
      <c r="B29" s="1541" t="s">
        <v>1900</v>
      </c>
      <c r="E29" s="1792"/>
    </row>
    <row r="30" spans="1:6">
      <c r="B30" s="1542" t="s">
        <v>1271</v>
      </c>
      <c r="E30" s="1792"/>
    </row>
    <row r="31" spans="1:6">
      <c r="B31" s="1542" t="s">
        <v>1272</v>
      </c>
      <c r="E31" s="1792"/>
    </row>
    <row r="32" spans="1:6">
      <c r="B32" s="1541" t="s">
        <v>1273</v>
      </c>
      <c r="E32" s="1792"/>
    </row>
    <row r="33" spans="1:6">
      <c r="B33" s="1541" t="s">
        <v>1274</v>
      </c>
      <c r="E33" s="1792"/>
    </row>
    <row r="34" spans="1:6">
      <c r="B34" s="1541" t="s">
        <v>1275</v>
      </c>
      <c r="E34" s="1792"/>
    </row>
    <row r="35" spans="1:6">
      <c r="B35" s="1542" t="s">
        <v>1894</v>
      </c>
      <c r="E35" s="1792"/>
    </row>
    <row r="36" spans="1:6">
      <c r="B36" s="1542" t="s">
        <v>1895</v>
      </c>
      <c r="C36" s="1543" t="s">
        <v>835</v>
      </c>
      <c r="D36" s="1544">
        <v>1</v>
      </c>
      <c r="E36" s="1792"/>
      <c r="F36" s="1530">
        <f>D36*E36</f>
        <v>0</v>
      </c>
    </row>
    <row r="37" spans="1:6">
      <c r="B37" s="1541"/>
      <c r="E37" s="1792"/>
    </row>
    <row r="38" spans="1:6" ht="63.75">
      <c r="A38" s="1527" t="s">
        <v>173</v>
      </c>
      <c r="B38" s="1541" t="s">
        <v>1262</v>
      </c>
      <c r="E38" s="1792"/>
    </row>
    <row r="39" spans="1:6" ht="18">
      <c r="B39" s="1542" t="s">
        <v>1901</v>
      </c>
      <c r="E39" s="1792"/>
    </row>
    <row r="40" spans="1:6" ht="18">
      <c r="B40" s="1542" t="s">
        <v>1902</v>
      </c>
      <c r="E40" s="1792"/>
    </row>
    <row r="41" spans="1:6">
      <c r="B41" s="1541" t="s">
        <v>1265</v>
      </c>
      <c r="E41" s="1792"/>
    </row>
    <row r="42" spans="1:6" ht="25.5">
      <c r="B42" s="1542" t="s">
        <v>1266</v>
      </c>
      <c r="E42" s="1792"/>
    </row>
    <row r="43" spans="1:6">
      <c r="B43" s="1542" t="s">
        <v>1267</v>
      </c>
      <c r="E43" s="1792"/>
    </row>
    <row r="44" spans="1:6" ht="25.5">
      <c r="B44" s="1542" t="s">
        <v>1268</v>
      </c>
      <c r="E44" s="1792"/>
    </row>
    <row r="45" spans="1:6">
      <c r="B45" s="1542" t="s">
        <v>1269</v>
      </c>
      <c r="E45" s="1792"/>
    </row>
    <row r="46" spans="1:6">
      <c r="B46" s="1542" t="s">
        <v>1270</v>
      </c>
      <c r="E46" s="1792"/>
    </row>
    <row r="47" spans="1:6">
      <c r="B47" s="1542" t="s">
        <v>1903</v>
      </c>
      <c r="E47" s="1792"/>
    </row>
    <row r="48" spans="1:6">
      <c r="B48" s="1542" t="s">
        <v>1272</v>
      </c>
      <c r="E48" s="1792"/>
    </row>
    <row r="49" spans="1:6">
      <c r="B49" s="1541" t="s">
        <v>1273</v>
      </c>
      <c r="E49" s="1792"/>
    </row>
    <row r="50" spans="1:6">
      <c r="B50" s="1542" t="s">
        <v>1274</v>
      </c>
      <c r="E50" s="1792"/>
    </row>
    <row r="51" spans="1:6">
      <c r="B51" s="1542" t="s">
        <v>1275</v>
      </c>
      <c r="E51" s="1792"/>
    </row>
    <row r="52" spans="1:6">
      <c r="B52" s="1542" t="s">
        <v>1894</v>
      </c>
      <c r="E52" s="1792"/>
    </row>
    <row r="53" spans="1:6">
      <c r="B53" s="1542" t="s">
        <v>1895</v>
      </c>
      <c r="C53" s="1543" t="s">
        <v>835</v>
      </c>
      <c r="D53" s="1544">
        <v>1</v>
      </c>
      <c r="E53" s="1792"/>
      <c r="F53" s="1530">
        <f>D53*E53</f>
        <v>0</v>
      </c>
    </row>
    <row r="54" spans="1:6">
      <c r="B54" s="1541"/>
      <c r="E54" s="1792"/>
    </row>
    <row r="55" spans="1:6" ht="63.75">
      <c r="A55" s="1545" t="s">
        <v>414</v>
      </c>
      <c r="B55" s="1541" t="s">
        <v>1277</v>
      </c>
      <c r="C55" s="1546"/>
      <c r="D55" s="1544"/>
      <c r="E55" s="1793"/>
      <c r="F55" s="1547"/>
    </row>
    <row r="56" spans="1:6">
      <c r="A56" s="1545"/>
      <c r="B56" s="1548" t="s">
        <v>1278</v>
      </c>
      <c r="C56" s="1546" t="s">
        <v>262</v>
      </c>
      <c r="D56" s="1544">
        <v>15</v>
      </c>
      <c r="E56" s="1794"/>
      <c r="F56" s="1547">
        <f>D56*E56</f>
        <v>0</v>
      </c>
    </row>
    <row r="57" spans="1:6">
      <c r="A57" s="1545"/>
      <c r="B57" s="1548" t="s">
        <v>1279</v>
      </c>
      <c r="C57" s="1546" t="s">
        <v>262</v>
      </c>
      <c r="D57" s="1544">
        <v>15</v>
      </c>
      <c r="E57" s="1794"/>
      <c r="F57" s="1547">
        <f>D57*E57</f>
        <v>0</v>
      </c>
    </row>
    <row r="58" spans="1:6">
      <c r="A58" s="1545"/>
      <c r="C58" s="1543"/>
      <c r="D58" s="1544"/>
      <c r="E58" s="1794"/>
      <c r="F58" s="1547"/>
    </row>
    <row r="59" spans="1:6" ht="51">
      <c r="A59" s="1545" t="s">
        <v>215</v>
      </c>
      <c r="B59" s="1550" t="s">
        <v>1280</v>
      </c>
      <c r="C59" s="1551"/>
      <c r="D59" s="1544"/>
      <c r="E59" s="1794"/>
      <c r="F59" s="1547"/>
    </row>
    <row r="60" spans="1:6">
      <c r="A60" s="1545"/>
      <c r="B60" s="1550" t="s">
        <v>1281</v>
      </c>
      <c r="C60" s="1551" t="s">
        <v>1282</v>
      </c>
      <c r="D60" s="1544">
        <v>10</v>
      </c>
      <c r="E60" s="1794"/>
      <c r="F60" s="1547">
        <f>D60*E60</f>
        <v>0</v>
      </c>
    </row>
    <row r="61" spans="1:6">
      <c r="A61" s="1552"/>
      <c r="C61" s="1551"/>
      <c r="D61" s="1544"/>
      <c r="E61" s="1794"/>
      <c r="F61" s="1547"/>
    </row>
    <row r="62" spans="1:6" ht="38.25">
      <c r="A62" s="1545" t="s">
        <v>415</v>
      </c>
      <c r="B62" s="1553" t="s">
        <v>1283</v>
      </c>
      <c r="C62" s="1543" t="s">
        <v>835</v>
      </c>
      <c r="D62" s="1544">
        <v>1</v>
      </c>
      <c r="E62" s="1794"/>
      <c r="F62" s="1547">
        <f>D62*E62</f>
        <v>0</v>
      </c>
    </row>
    <row r="63" spans="1:6">
      <c r="A63" s="1545"/>
      <c r="B63" s="1554"/>
      <c r="C63" s="1551"/>
      <c r="D63" s="1544"/>
      <c r="E63" s="1794"/>
      <c r="F63" s="1547"/>
    </row>
    <row r="64" spans="1:6">
      <c r="A64" s="1545" t="s">
        <v>537</v>
      </c>
      <c r="B64" s="1555" t="s">
        <v>1284</v>
      </c>
      <c r="C64" s="1551"/>
      <c r="D64" s="1544"/>
      <c r="E64" s="1794"/>
      <c r="F64" s="1547"/>
    </row>
    <row r="65" spans="1:6">
      <c r="A65" s="1545"/>
      <c r="B65" s="1555" t="s">
        <v>1285</v>
      </c>
      <c r="C65" s="1551" t="s">
        <v>262</v>
      </c>
      <c r="D65" s="1544">
        <v>20</v>
      </c>
      <c r="E65" s="1794"/>
      <c r="F65" s="1547">
        <f>D65*E65</f>
        <v>0</v>
      </c>
    </row>
    <row r="66" spans="1:6">
      <c r="A66" s="1545"/>
      <c r="B66" s="1553"/>
      <c r="C66" s="1543"/>
      <c r="D66" s="1544"/>
      <c r="E66" s="1794"/>
      <c r="F66" s="1547"/>
    </row>
    <row r="67" spans="1:6" ht="25.5">
      <c r="A67" s="1552" t="s">
        <v>539</v>
      </c>
      <c r="B67" s="1550" t="s">
        <v>1286</v>
      </c>
      <c r="C67" s="1543" t="s">
        <v>835</v>
      </c>
      <c r="D67" s="1544">
        <v>1</v>
      </c>
      <c r="E67" s="1794"/>
      <c r="F67" s="1547">
        <f>D67*E67</f>
        <v>0</v>
      </c>
    </row>
    <row r="68" spans="1:6">
      <c r="A68" s="1552"/>
      <c r="C68" s="1551"/>
      <c r="D68" s="1544"/>
      <c r="E68" s="1794"/>
      <c r="F68" s="1547"/>
    </row>
    <row r="69" spans="1:6" s="1560" customFormat="1" ht="51">
      <c r="A69" s="1556" t="s">
        <v>541</v>
      </c>
      <c r="B69" s="1557" t="s">
        <v>1904</v>
      </c>
      <c r="C69" s="1558"/>
      <c r="D69" s="1559"/>
      <c r="E69" s="1794"/>
      <c r="F69" s="1549"/>
    </row>
    <row r="70" spans="1:6">
      <c r="B70" s="1542" t="s">
        <v>1894</v>
      </c>
      <c r="E70" s="1792"/>
    </row>
    <row r="71" spans="1:6">
      <c r="B71" s="1542" t="s">
        <v>1895</v>
      </c>
      <c r="C71" s="1543" t="s">
        <v>835</v>
      </c>
      <c r="D71" s="1544">
        <v>1</v>
      </c>
      <c r="E71" s="1792"/>
      <c r="F71" s="1530">
        <f>D71*E71</f>
        <v>0</v>
      </c>
    </row>
    <row r="72" spans="1:6" s="1560" customFormat="1">
      <c r="A72" s="1561"/>
      <c r="B72" s="1562"/>
      <c r="C72" s="1563"/>
      <c r="D72" s="1559"/>
      <c r="E72" s="1794"/>
      <c r="F72" s="1549"/>
    </row>
    <row r="73" spans="1:6" ht="51">
      <c r="A73" s="1564" t="s">
        <v>543</v>
      </c>
      <c r="B73" s="1542" t="s">
        <v>1288</v>
      </c>
      <c r="C73" s="1565"/>
      <c r="D73" s="1544"/>
      <c r="E73" s="1794"/>
      <c r="F73" s="1547"/>
    </row>
    <row r="74" spans="1:6">
      <c r="B74" s="1542" t="s">
        <v>1894</v>
      </c>
      <c r="E74" s="1792"/>
    </row>
    <row r="75" spans="1:6">
      <c r="B75" s="1542" t="s">
        <v>1895</v>
      </c>
      <c r="C75" s="1543" t="s">
        <v>835</v>
      </c>
      <c r="D75" s="1544">
        <v>1</v>
      </c>
      <c r="E75" s="1792"/>
      <c r="F75" s="1530">
        <f>D75*E75</f>
        <v>0</v>
      </c>
    </row>
    <row r="76" spans="1:6">
      <c r="A76" s="1564"/>
      <c r="B76" s="1566"/>
      <c r="C76" s="1567"/>
      <c r="D76" s="1544"/>
      <c r="E76" s="1794"/>
      <c r="F76" s="1547"/>
    </row>
    <row r="77" spans="1:6">
      <c r="A77" s="1564"/>
      <c r="B77" s="1566"/>
      <c r="C77" s="1567"/>
      <c r="D77" s="1544"/>
      <c r="E77" s="1794"/>
      <c r="F77" s="1547"/>
    </row>
    <row r="78" spans="1:6" ht="51">
      <c r="A78" s="1564" t="s">
        <v>545</v>
      </c>
      <c r="B78" s="1568" t="s">
        <v>1289</v>
      </c>
      <c r="C78" s="1565"/>
      <c r="D78" s="1544"/>
      <c r="E78" s="1793"/>
      <c r="F78" s="1547"/>
    </row>
    <row r="79" spans="1:6">
      <c r="A79" s="1564"/>
      <c r="B79" s="1554"/>
      <c r="C79" s="1567" t="s">
        <v>835</v>
      </c>
      <c r="D79" s="1544">
        <v>1</v>
      </c>
      <c r="E79" s="1793"/>
      <c r="F79" s="1547">
        <f>D79*E79</f>
        <v>0</v>
      </c>
    </row>
    <row r="80" spans="1:6">
      <c r="A80" s="1552"/>
      <c r="C80" s="1551"/>
      <c r="D80" s="1544"/>
      <c r="E80" s="1793"/>
      <c r="F80" s="1547"/>
    </row>
    <row r="81" spans="1:6" ht="25.5">
      <c r="A81" s="1552" t="s">
        <v>552</v>
      </c>
      <c r="B81" s="1550" t="s">
        <v>1291</v>
      </c>
      <c r="C81" s="1569" t="s">
        <v>835</v>
      </c>
      <c r="D81" s="1544">
        <v>1</v>
      </c>
      <c r="E81" s="1793"/>
      <c r="F81" s="1547">
        <f>D81*E81</f>
        <v>0</v>
      </c>
    </row>
    <row r="82" spans="1:6">
      <c r="A82" s="1552"/>
      <c r="C82" s="1569"/>
      <c r="D82" s="1544"/>
      <c r="E82" s="1793"/>
      <c r="F82" s="1547"/>
    </row>
    <row r="83" spans="1:6">
      <c r="A83" s="1545"/>
      <c r="C83" s="1551"/>
      <c r="D83" s="1551"/>
      <c r="E83" s="1793"/>
      <c r="F83" s="1547"/>
    </row>
    <row r="84" spans="1:6">
      <c r="A84" s="1570" t="str">
        <f>A4</f>
        <v>1.</v>
      </c>
      <c r="B84" s="1571" t="str">
        <f>B4</f>
        <v>GRIJANJE I HLAĐENJE</v>
      </c>
      <c r="C84" s="1572" t="s">
        <v>1293</v>
      </c>
      <c r="D84" s="1573"/>
      <c r="E84" s="1795"/>
      <c r="F84" s="1575">
        <f>SUM(F6:F83)</f>
        <v>0</v>
      </c>
    </row>
    <row r="85" spans="1:6">
      <c r="A85" s="1576"/>
      <c r="B85" s="1577"/>
      <c r="C85" s="1578"/>
      <c r="D85" s="1579"/>
      <c r="E85" s="1796"/>
      <c r="F85" s="1580"/>
    </row>
    <row r="86" spans="1:6">
      <c r="A86" s="1545"/>
      <c r="C86" s="1551"/>
      <c r="D86" s="1551"/>
      <c r="E86" s="1793"/>
      <c r="F86" s="1547"/>
    </row>
    <row r="87" spans="1:6">
      <c r="A87" s="1545"/>
      <c r="C87" s="1551"/>
      <c r="D87" s="1551"/>
      <c r="E87" s="1793"/>
      <c r="F87" s="1547"/>
    </row>
    <row r="88" spans="1:6">
      <c r="A88" s="1545"/>
      <c r="B88" s="1581"/>
      <c r="C88" s="1544"/>
      <c r="D88" s="1551"/>
      <c r="E88" s="1793"/>
      <c r="F88" s="1547"/>
    </row>
    <row r="89" spans="1:6">
      <c r="A89" s="1538" t="s">
        <v>175</v>
      </c>
      <c r="B89" s="1539" t="s">
        <v>1905</v>
      </c>
      <c r="C89" s="1582"/>
      <c r="D89" s="1582"/>
      <c r="E89" s="1797"/>
      <c r="F89" s="1583"/>
    </row>
    <row r="90" spans="1:6">
      <c r="A90" s="1545"/>
      <c r="C90" s="1551"/>
      <c r="D90" s="1551"/>
      <c r="E90" s="1793"/>
      <c r="F90" s="1547"/>
    </row>
    <row r="91" spans="1:6" ht="102">
      <c r="A91" s="1545" t="s">
        <v>187</v>
      </c>
      <c r="B91" s="1584" t="s">
        <v>1906</v>
      </c>
      <c r="C91" s="1567"/>
      <c r="E91" s="1793"/>
      <c r="F91" s="1547"/>
    </row>
    <row r="92" spans="1:6">
      <c r="B92" s="1542" t="s">
        <v>1894</v>
      </c>
      <c r="E92" s="1792"/>
    </row>
    <row r="93" spans="1:6">
      <c r="B93" s="1542" t="s">
        <v>1907</v>
      </c>
      <c r="C93" s="1543" t="s">
        <v>1908</v>
      </c>
      <c r="D93" s="1529">
        <v>1</v>
      </c>
      <c r="E93" s="1793"/>
      <c r="F93" s="1547">
        <f>D93*E93</f>
        <v>0</v>
      </c>
    </row>
    <row r="94" spans="1:6">
      <c r="A94" s="1545"/>
      <c r="B94" s="1584"/>
      <c r="C94" s="1585"/>
      <c r="E94" s="1793"/>
      <c r="F94" s="1547"/>
    </row>
    <row r="95" spans="1:6" ht="63.75">
      <c r="A95" s="1545" t="s">
        <v>180</v>
      </c>
      <c r="B95" s="1586" t="s">
        <v>1909</v>
      </c>
      <c r="C95" s="1585"/>
      <c r="E95" s="1793"/>
      <c r="F95" s="1547"/>
    </row>
    <row r="96" spans="1:6">
      <c r="A96" s="1545"/>
      <c r="B96" s="1586" t="s">
        <v>1910</v>
      </c>
      <c r="C96" s="1585"/>
      <c r="E96" s="1793"/>
      <c r="F96" s="1547"/>
    </row>
    <row r="97" spans="1:6">
      <c r="A97" s="1545"/>
      <c r="B97" s="1586" t="s">
        <v>1911</v>
      </c>
      <c r="C97" s="1585"/>
      <c r="E97" s="1793"/>
      <c r="F97" s="1547"/>
    </row>
    <row r="98" spans="1:6">
      <c r="A98" s="1545"/>
      <c r="B98" s="1586" t="s">
        <v>1912</v>
      </c>
      <c r="C98" s="1585"/>
      <c r="E98" s="1793"/>
      <c r="F98" s="1547"/>
    </row>
    <row r="99" spans="1:6">
      <c r="A99" s="1545"/>
      <c r="B99" s="1586" t="s">
        <v>1913</v>
      </c>
      <c r="C99" s="1585"/>
      <c r="E99" s="1793"/>
      <c r="F99" s="1547"/>
    </row>
    <row r="100" spans="1:6">
      <c r="A100" s="1545"/>
      <c r="B100" s="1586" t="s">
        <v>1914</v>
      </c>
      <c r="C100" s="1585"/>
      <c r="E100" s="1793"/>
      <c r="F100" s="1547"/>
    </row>
    <row r="101" spans="1:6">
      <c r="A101" s="1545"/>
      <c r="B101" s="1586" t="s">
        <v>1915</v>
      </c>
      <c r="C101" s="1585"/>
      <c r="E101" s="1793"/>
      <c r="F101" s="1547"/>
    </row>
    <row r="102" spans="1:6">
      <c r="A102" s="1545"/>
      <c r="B102" s="1586" t="s">
        <v>1916</v>
      </c>
      <c r="C102" s="1585"/>
      <c r="E102" s="1793"/>
      <c r="F102" s="1547"/>
    </row>
    <row r="103" spans="1:6">
      <c r="A103" s="1545"/>
      <c r="B103" s="1586" t="s">
        <v>1917</v>
      </c>
      <c r="C103" s="1585"/>
      <c r="E103" s="1793"/>
      <c r="F103" s="1547"/>
    </row>
    <row r="104" spans="1:6">
      <c r="A104" s="1545"/>
      <c r="B104" s="1586" t="s">
        <v>1918</v>
      </c>
      <c r="C104" s="1585"/>
      <c r="E104" s="1793"/>
      <c r="F104" s="1547"/>
    </row>
    <row r="105" spans="1:6">
      <c r="A105" s="1545"/>
      <c r="B105" s="1586" t="s">
        <v>1919</v>
      </c>
      <c r="C105" s="1585"/>
      <c r="E105" s="1793"/>
      <c r="F105" s="1547"/>
    </row>
    <row r="106" spans="1:6" ht="25.5">
      <c r="B106" s="1542" t="s">
        <v>1920</v>
      </c>
      <c r="E106" s="1792"/>
    </row>
    <row r="107" spans="1:6">
      <c r="B107" s="1542" t="s">
        <v>1894</v>
      </c>
      <c r="E107" s="1792"/>
    </row>
    <row r="108" spans="1:6">
      <c r="B108" s="1542" t="s">
        <v>1907</v>
      </c>
      <c r="C108" s="1543" t="s">
        <v>1908</v>
      </c>
      <c r="D108" s="1529">
        <v>1</v>
      </c>
      <c r="E108" s="1793"/>
      <c r="F108" s="1547">
        <f>D108*E108</f>
        <v>0</v>
      </c>
    </row>
    <row r="109" spans="1:6">
      <c r="A109" s="1545"/>
      <c r="B109" s="1584"/>
      <c r="C109" s="1585"/>
      <c r="E109" s="1793"/>
      <c r="F109" s="1547"/>
    </row>
    <row r="110" spans="1:6" ht="76.5">
      <c r="A110" s="1545" t="s">
        <v>188</v>
      </c>
      <c r="B110" s="1584" t="s">
        <v>1921</v>
      </c>
      <c r="C110" s="1585" t="s">
        <v>100</v>
      </c>
      <c r="D110" s="1529">
        <v>1</v>
      </c>
      <c r="E110" s="1793"/>
      <c r="F110" s="1547">
        <f t="shared" ref="F110:F119" si="0">D110*E110</f>
        <v>0</v>
      </c>
    </row>
    <row r="111" spans="1:6" ht="51">
      <c r="A111" s="1545" t="s">
        <v>1922</v>
      </c>
      <c r="B111" s="1584" t="s">
        <v>1923</v>
      </c>
      <c r="C111" s="1585" t="s">
        <v>100</v>
      </c>
      <c r="D111" s="1529">
        <v>2</v>
      </c>
      <c r="E111" s="1793"/>
      <c r="F111" s="1547">
        <f t="shared" si="0"/>
        <v>0</v>
      </c>
    </row>
    <row r="112" spans="1:6">
      <c r="A112" s="1545" t="s">
        <v>1924</v>
      </c>
      <c r="B112" s="1587" t="s">
        <v>1925</v>
      </c>
      <c r="C112" s="1585" t="s">
        <v>100</v>
      </c>
      <c r="D112" s="1529">
        <v>1</v>
      </c>
      <c r="E112" s="1793"/>
      <c r="F112" s="1547">
        <f t="shared" si="0"/>
        <v>0</v>
      </c>
    </row>
    <row r="113" spans="1:6">
      <c r="A113" s="1545" t="s">
        <v>1926</v>
      </c>
      <c r="B113" s="1584" t="s">
        <v>1927</v>
      </c>
      <c r="C113" s="1585" t="s">
        <v>1928</v>
      </c>
      <c r="D113" s="1529">
        <v>1</v>
      </c>
      <c r="E113" s="1793"/>
      <c r="F113" s="1547">
        <f t="shared" si="0"/>
        <v>0</v>
      </c>
    </row>
    <row r="114" spans="1:6">
      <c r="A114" s="1545" t="s">
        <v>1929</v>
      </c>
      <c r="B114" s="1584" t="s">
        <v>1930</v>
      </c>
      <c r="C114" s="1585" t="s">
        <v>1931</v>
      </c>
      <c r="D114" s="1529">
        <v>55</v>
      </c>
      <c r="E114" s="1793"/>
      <c r="F114" s="1547">
        <f t="shared" si="0"/>
        <v>0</v>
      </c>
    </row>
    <row r="115" spans="1:6">
      <c r="A115" s="1545" t="s">
        <v>1932</v>
      </c>
      <c r="B115" s="1584" t="s">
        <v>1933</v>
      </c>
      <c r="C115" s="1585" t="s">
        <v>835</v>
      </c>
      <c r="D115" s="1529">
        <v>1</v>
      </c>
      <c r="E115" s="1793"/>
      <c r="F115" s="1547">
        <f t="shared" si="0"/>
        <v>0</v>
      </c>
    </row>
    <row r="116" spans="1:6">
      <c r="A116" s="1545" t="s">
        <v>1934</v>
      </c>
      <c r="B116" s="1584" t="s">
        <v>1935</v>
      </c>
      <c r="C116" s="1585" t="s">
        <v>835</v>
      </c>
      <c r="D116" s="1529">
        <v>1</v>
      </c>
      <c r="E116" s="1793"/>
      <c r="F116" s="1547">
        <f t="shared" si="0"/>
        <v>0</v>
      </c>
    </row>
    <row r="117" spans="1:6">
      <c r="A117" s="1545" t="s">
        <v>1936</v>
      </c>
      <c r="B117" s="1584" t="s">
        <v>1937</v>
      </c>
      <c r="C117" s="1585" t="s">
        <v>835</v>
      </c>
      <c r="D117" s="1529">
        <v>1</v>
      </c>
      <c r="E117" s="1793"/>
      <c r="F117" s="1547">
        <f t="shared" si="0"/>
        <v>0</v>
      </c>
    </row>
    <row r="118" spans="1:6">
      <c r="A118" s="1545" t="s">
        <v>1938</v>
      </c>
      <c r="B118" s="1584" t="s">
        <v>1939</v>
      </c>
      <c r="C118" s="1585" t="s">
        <v>835</v>
      </c>
      <c r="D118" s="1529">
        <v>1</v>
      </c>
      <c r="E118" s="1793"/>
      <c r="F118" s="1547">
        <f t="shared" si="0"/>
        <v>0</v>
      </c>
    </row>
    <row r="119" spans="1:6">
      <c r="A119" s="1545" t="s">
        <v>1940</v>
      </c>
      <c r="B119" s="1584" t="s">
        <v>1941</v>
      </c>
      <c r="C119" s="1585" t="s">
        <v>835</v>
      </c>
      <c r="D119" s="1529">
        <v>1</v>
      </c>
      <c r="E119" s="1793"/>
      <c r="F119" s="1547">
        <f t="shared" si="0"/>
        <v>0</v>
      </c>
    </row>
    <row r="120" spans="1:6">
      <c r="A120" s="1545"/>
      <c r="C120" s="1567"/>
      <c r="E120" s="1793"/>
      <c r="F120" s="1547"/>
    </row>
    <row r="121" spans="1:6">
      <c r="A121" s="1545" t="s">
        <v>562</v>
      </c>
      <c r="B121" s="1588" t="s">
        <v>1942</v>
      </c>
      <c r="C121" s="1567"/>
      <c r="E121" s="1793"/>
      <c r="F121" s="1547"/>
    </row>
    <row r="122" spans="1:6">
      <c r="A122" s="1545"/>
      <c r="B122" s="1588" t="s">
        <v>1943</v>
      </c>
      <c r="C122" s="1543" t="s">
        <v>1944</v>
      </c>
      <c r="D122" s="1544">
        <v>40</v>
      </c>
      <c r="E122" s="1793"/>
      <c r="F122" s="1547">
        <f>D122*E122</f>
        <v>0</v>
      </c>
    </row>
    <row r="123" spans="1:6">
      <c r="A123" s="1545"/>
      <c r="C123" s="1567"/>
      <c r="E123" s="1793"/>
      <c r="F123" s="1547"/>
    </row>
    <row r="124" spans="1:6" ht="25.5">
      <c r="A124" s="1545" t="s">
        <v>1945</v>
      </c>
      <c r="B124" s="1589" t="s">
        <v>1946</v>
      </c>
      <c r="C124" s="1543"/>
      <c r="D124" s="1544"/>
      <c r="E124" s="1793"/>
      <c r="F124" s="1547"/>
    </row>
    <row r="125" spans="1:6">
      <c r="A125" s="1545"/>
      <c r="B125" s="1588" t="s">
        <v>1947</v>
      </c>
      <c r="C125" s="1543" t="s">
        <v>1944</v>
      </c>
      <c r="D125" s="1544">
        <v>40</v>
      </c>
      <c r="E125" s="1793"/>
      <c r="F125" s="1547">
        <f>D125*E125</f>
        <v>0</v>
      </c>
    </row>
    <row r="126" spans="1:6">
      <c r="A126" s="1545"/>
      <c r="C126" s="1567"/>
      <c r="E126" s="1793"/>
      <c r="F126" s="1547"/>
    </row>
    <row r="127" spans="1:6" ht="25.5">
      <c r="A127" s="1545" t="s">
        <v>1948</v>
      </c>
      <c r="B127" s="1589" t="s">
        <v>1949</v>
      </c>
      <c r="C127" s="1543"/>
      <c r="D127" s="1544"/>
      <c r="E127" s="1793"/>
      <c r="F127" s="1547"/>
    </row>
    <row r="128" spans="1:6">
      <c r="A128" s="1545"/>
      <c r="B128" s="1588" t="s">
        <v>1950</v>
      </c>
      <c r="C128" s="1543" t="s">
        <v>1944</v>
      </c>
      <c r="D128" s="1544">
        <v>30</v>
      </c>
      <c r="E128" s="1793"/>
      <c r="F128" s="1547">
        <f>D128*E128</f>
        <v>0</v>
      </c>
    </row>
    <row r="129" spans="1:6">
      <c r="A129" s="1545"/>
      <c r="C129" s="1567"/>
      <c r="E129" s="1793"/>
      <c r="F129" s="1547"/>
    </row>
    <row r="130" spans="1:6" ht="38.25">
      <c r="A130" s="1545" t="s">
        <v>1951</v>
      </c>
      <c r="B130" s="1590" t="s">
        <v>1952</v>
      </c>
      <c r="C130" s="1543"/>
      <c r="D130" s="1551"/>
      <c r="E130" s="1793"/>
      <c r="F130" s="1547"/>
    </row>
    <row r="131" spans="1:6">
      <c r="B131" s="1542" t="s">
        <v>1894</v>
      </c>
      <c r="E131" s="1792"/>
    </row>
    <row r="132" spans="1:6">
      <c r="B132" s="1542" t="s">
        <v>1907</v>
      </c>
      <c r="C132" s="1543" t="s">
        <v>1908</v>
      </c>
      <c r="D132" s="1551">
        <v>1</v>
      </c>
      <c r="E132" s="1793"/>
      <c r="F132" s="1547">
        <f>D132*E132</f>
        <v>0</v>
      </c>
    </row>
    <row r="133" spans="1:6">
      <c r="A133" s="1545"/>
      <c r="C133" s="1567"/>
      <c r="E133" s="1793"/>
      <c r="F133" s="1547"/>
    </row>
    <row r="134" spans="1:6" ht="51">
      <c r="A134" s="1545" t="s">
        <v>1953</v>
      </c>
      <c r="B134" s="1550" t="s">
        <v>1954</v>
      </c>
      <c r="C134" s="1585" t="s">
        <v>100</v>
      </c>
      <c r="D134" s="1529">
        <v>1</v>
      </c>
      <c r="E134" s="1793"/>
      <c r="F134" s="1547">
        <f>D134*E134</f>
        <v>0</v>
      </c>
    </row>
    <row r="135" spans="1:6">
      <c r="A135" s="1545"/>
      <c r="C135" s="1585"/>
      <c r="E135" s="1793"/>
      <c r="F135" s="1547"/>
    </row>
    <row r="136" spans="1:6" ht="25.5">
      <c r="A136" s="1545" t="s">
        <v>1955</v>
      </c>
      <c r="B136" s="1550" t="s">
        <v>1956</v>
      </c>
      <c r="C136" s="1585" t="s">
        <v>100</v>
      </c>
      <c r="D136" s="1529">
        <v>1</v>
      </c>
      <c r="E136" s="1793"/>
      <c r="F136" s="1547">
        <f>D136*E136</f>
        <v>0</v>
      </c>
    </row>
    <row r="137" spans="1:6">
      <c r="A137" s="1545"/>
      <c r="C137" s="1585"/>
      <c r="E137" s="1793"/>
      <c r="F137" s="1547"/>
    </row>
    <row r="138" spans="1:6" ht="25.5">
      <c r="A138" s="1545" t="s">
        <v>1957</v>
      </c>
      <c r="B138" s="1590" t="s">
        <v>1958</v>
      </c>
      <c r="C138" s="1585"/>
      <c r="D138" s="1543"/>
      <c r="E138" s="1793"/>
      <c r="F138" s="1547"/>
    </row>
    <row r="139" spans="1:6">
      <c r="A139" s="1545"/>
      <c r="B139" s="1590" t="s">
        <v>1959</v>
      </c>
      <c r="C139" s="1585" t="s">
        <v>835</v>
      </c>
      <c r="D139" s="1569">
        <v>1</v>
      </c>
      <c r="E139" s="1793"/>
      <c r="F139" s="1547">
        <f>D139*E139</f>
        <v>0</v>
      </c>
    </row>
    <row r="140" spans="1:6">
      <c r="A140" s="1545"/>
      <c r="C140" s="1585"/>
      <c r="E140" s="1793"/>
      <c r="F140" s="1547"/>
    </row>
    <row r="141" spans="1:6" ht="51">
      <c r="A141" s="1545" t="s">
        <v>1960</v>
      </c>
      <c r="B141" s="1590" t="s">
        <v>1961</v>
      </c>
      <c r="C141" s="1585"/>
      <c r="D141" s="1543"/>
      <c r="E141" s="1793"/>
      <c r="F141" s="1547"/>
    </row>
    <row r="142" spans="1:6">
      <c r="B142" s="1542" t="s">
        <v>1894</v>
      </c>
      <c r="E142" s="1792"/>
    </row>
    <row r="143" spans="1:6">
      <c r="B143" s="1542" t="s">
        <v>1907</v>
      </c>
      <c r="C143" s="1591"/>
      <c r="D143" s="1592"/>
      <c r="E143" s="1794"/>
      <c r="F143" s="1549"/>
    </row>
    <row r="144" spans="1:6">
      <c r="A144" s="1545"/>
      <c r="B144" s="1590" t="s">
        <v>1959</v>
      </c>
      <c r="C144" s="1585" t="s">
        <v>835</v>
      </c>
      <c r="D144" s="1569">
        <v>1</v>
      </c>
      <c r="E144" s="1793"/>
      <c r="F144" s="1547">
        <f>D144*E144</f>
        <v>0</v>
      </c>
    </row>
    <row r="145" spans="1:6">
      <c r="A145" s="1545"/>
      <c r="C145" s="1585"/>
      <c r="E145" s="1793"/>
      <c r="F145" s="1547"/>
    </row>
    <row r="146" spans="1:6" ht="25.5">
      <c r="A146" s="1545" t="s">
        <v>1962</v>
      </c>
      <c r="B146" s="1590" t="s">
        <v>1963</v>
      </c>
      <c r="C146" s="1585"/>
      <c r="D146" s="1543"/>
      <c r="E146" s="1793"/>
      <c r="F146" s="1547"/>
    </row>
    <row r="147" spans="1:6">
      <c r="B147" s="1542" t="s">
        <v>1894</v>
      </c>
      <c r="E147" s="1792"/>
    </row>
    <row r="148" spans="1:6">
      <c r="B148" s="1542" t="s">
        <v>1907</v>
      </c>
      <c r="C148" s="1591"/>
      <c r="D148" s="1592"/>
      <c r="E148" s="1794"/>
      <c r="F148" s="1549"/>
    </row>
    <row r="149" spans="1:6">
      <c r="A149" s="1545"/>
      <c r="B149" s="1590" t="s">
        <v>1959</v>
      </c>
      <c r="C149" s="1585" t="s">
        <v>835</v>
      </c>
      <c r="D149" s="1569">
        <v>1</v>
      </c>
      <c r="E149" s="1793"/>
      <c r="F149" s="1547">
        <f>D149*E149</f>
        <v>0</v>
      </c>
    </row>
    <row r="150" spans="1:6">
      <c r="A150" s="1545"/>
      <c r="B150" s="1590"/>
      <c r="C150" s="1585"/>
      <c r="D150" s="1569"/>
      <c r="E150" s="1793"/>
      <c r="F150" s="1547"/>
    </row>
    <row r="151" spans="1:6">
      <c r="A151" s="1545" t="s">
        <v>1964</v>
      </c>
      <c r="B151" s="1590" t="s">
        <v>1965</v>
      </c>
      <c r="C151" s="1585"/>
      <c r="E151" s="1793"/>
      <c r="F151" s="1547"/>
    </row>
    <row r="152" spans="1:6">
      <c r="A152" s="1545"/>
      <c r="B152" s="1593" t="s">
        <v>1966</v>
      </c>
      <c r="C152" s="1585" t="s">
        <v>100</v>
      </c>
      <c r="D152" s="1529">
        <v>3</v>
      </c>
      <c r="E152" s="1793"/>
      <c r="F152" s="1547">
        <f>D152*E152</f>
        <v>0</v>
      </c>
    </row>
    <row r="153" spans="1:6">
      <c r="A153" s="1545"/>
      <c r="B153" s="1593" t="s">
        <v>1959</v>
      </c>
      <c r="C153" s="1585" t="s">
        <v>100</v>
      </c>
      <c r="D153" s="1529">
        <v>11</v>
      </c>
      <c r="E153" s="1793"/>
      <c r="F153" s="1547">
        <f>D153*E153</f>
        <v>0</v>
      </c>
    </row>
    <row r="154" spans="1:6">
      <c r="A154" s="1545"/>
      <c r="B154" s="1593"/>
      <c r="C154" s="1585"/>
      <c r="E154" s="1793"/>
      <c r="F154" s="1547"/>
    </row>
    <row r="155" spans="1:6">
      <c r="A155" s="1545" t="s">
        <v>1967</v>
      </c>
      <c r="B155" s="1590" t="s">
        <v>1968</v>
      </c>
      <c r="C155" s="1585"/>
      <c r="E155" s="1793"/>
      <c r="F155" s="1547"/>
    </row>
    <row r="156" spans="1:6">
      <c r="A156" s="1545"/>
      <c r="B156" s="1593" t="s">
        <v>1966</v>
      </c>
      <c r="C156" s="1585" t="s">
        <v>100</v>
      </c>
      <c r="D156" s="1529">
        <v>1</v>
      </c>
      <c r="E156" s="1793"/>
      <c r="F156" s="1547">
        <f>D156*E156</f>
        <v>0</v>
      </c>
    </row>
    <row r="157" spans="1:6">
      <c r="A157" s="1545"/>
      <c r="B157" s="1593" t="s">
        <v>1959</v>
      </c>
      <c r="C157" s="1585" t="s">
        <v>100</v>
      </c>
      <c r="D157" s="1529">
        <v>2</v>
      </c>
      <c r="E157" s="1793"/>
      <c r="F157" s="1547">
        <f>D157*E157</f>
        <v>0</v>
      </c>
    </row>
    <row r="158" spans="1:6">
      <c r="A158" s="1545"/>
      <c r="B158" s="1590"/>
      <c r="C158" s="1585"/>
      <c r="E158" s="1793"/>
      <c r="F158" s="1547"/>
    </row>
    <row r="159" spans="1:6">
      <c r="A159" s="1545" t="s">
        <v>1969</v>
      </c>
      <c r="B159" s="1590" t="s">
        <v>1970</v>
      </c>
      <c r="C159" s="1585"/>
      <c r="D159" s="1543"/>
      <c r="E159" s="1793"/>
      <c r="F159" s="1547"/>
    </row>
    <row r="160" spans="1:6">
      <c r="A160" s="1545"/>
      <c r="B160" s="1593" t="s">
        <v>1971</v>
      </c>
      <c r="C160" s="1543" t="s">
        <v>100</v>
      </c>
      <c r="D160" s="1569">
        <v>3</v>
      </c>
      <c r="E160" s="1793"/>
      <c r="F160" s="1547">
        <f>D160*E160</f>
        <v>0</v>
      </c>
    </row>
    <row r="161" spans="1:6">
      <c r="A161" s="1545"/>
      <c r="C161" s="1567"/>
      <c r="E161" s="1793"/>
      <c r="F161" s="1547"/>
    </row>
    <row r="162" spans="1:6" ht="25.5">
      <c r="A162" s="1594" t="s">
        <v>1972</v>
      </c>
      <c r="B162" s="1593" t="s">
        <v>1973</v>
      </c>
      <c r="C162" s="1543"/>
      <c r="E162" s="1793"/>
      <c r="F162" s="1547"/>
    </row>
    <row r="163" spans="1:6">
      <c r="A163" s="1545"/>
      <c r="B163" s="1593" t="s">
        <v>1974</v>
      </c>
      <c r="C163" s="1543" t="s">
        <v>262</v>
      </c>
      <c r="D163" s="1529">
        <v>15</v>
      </c>
      <c r="E163" s="1793"/>
      <c r="F163" s="1547">
        <f>D163*E163</f>
        <v>0</v>
      </c>
    </row>
    <row r="164" spans="1:6">
      <c r="A164" s="1545"/>
      <c r="B164" s="1593" t="s">
        <v>1975</v>
      </c>
      <c r="C164" s="1543" t="s">
        <v>262</v>
      </c>
      <c r="D164" s="1529">
        <v>25</v>
      </c>
      <c r="E164" s="1793"/>
      <c r="F164" s="1547">
        <f>D164*E164</f>
        <v>0</v>
      </c>
    </row>
    <row r="165" spans="1:6">
      <c r="A165" s="1545"/>
      <c r="C165" s="1567"/>
      <c r="E165" s="1793"/>
      <c r="F165" s="1547"/>
    </row>
    <row r="166" spans="1:6">
      <c r="A166" s="1594" t="s">
        <v>1976</v>
      </c>
      <c r="B166" s="1553" t="s">
        <v>1977</v>
      </c>
      <c r="C166" s="1569" t="s">
        <v>835</v>
      </c>
      <c r="D166" s="1595">
        <v>1</v>
      </c>
      <c r="E166" s="1793"/>
      <c r="F166" s="1547">
        <f>D166*E166</f>
        <v>0</v>
      </c>
    </row>
    <row r="167" spans="1:6">
      <c r="A167" s="1545"/>
      <c r="C167" s="1551"/>
      <c r="D167" s="1551"/>
      <c r="E167" s="1793"/>
      <c r="F167" s="1547"/>
    </row>
    <row r="168" spans="1:6" ht="25.5">
      <c r="A168" s="1594" t="s">
        <v>1978</v>
      </c>
      <c r="B168" s="1553" t="s">
        <v>1979</v>
      </c>
      <c r="C168" s="1569" t="s">
        <v>835</v>
      </c>
      <c r="D168" s="1595">
        <v>1</v>
      </c>
      <c r="E168" s="1793"/>
      <c r="F168" s="1547">
        <f>D168*E168</f>
        <v>0</v>
      </c>
    </row>
    <row r="169" spans="1:6">
      <c r="A169" s="1545"/>
      <c r="C169" s="1551"/>
      <c r="D169" s="1551"/>
      <c r="E169" s="1793"/>
      <c r="F169" s="1547"/>
    </row>
    <row r="170" spans="1:6">
      <c r="A170" s="1570" t="str">
        <f>A89</f>
        <v>2.</v>
      </c>
      <c r="B170" s="1571" t="str">
        <f>B89</f>
        <v>PTV</v>
      </c>
      <c r="C170" s="1572" t="s">
        <v>1293</v>
      </c>
      <c r="D170" s="1573"/>
      <c r="E170" s="1795"/>
      <c r="F170" s="1575">
        <f>SUM(F92:F169)</f>
        <v>0</v>
      </c>
    </row>
    <row r="171" spans="1:6">
      <c r="B171" s="1562"/>
      <c r="C171" s="1551"/>
      <c r="D171" s="1551"/>
      <c r="E171" s="1793"/>
      <c r="F171" s="1547"/>
    </row>
    <row r="172" spans="1:6">
      <c r="A172" s="1545"/>
      <c r="B172" s="1581"/>
      <c r="C172" s="1544"/>
      <c r="D172" s="1551"/>
      <c r="E172" s="1793"/>
      <c r="F172" s="1547"/>
    </row>
    <row r="173" spans="1:6">
      <c r="A173" s="1538" t="s">
        <v>177</v>
      </c>
      <c r="B173" s="1539" t="s">
        <v>1980</v>
      </c>
      <c r="C173" s="1582"/>
      <c r="D173" s="1582"/>
      <c r="E173" s="1797"/>
      <c r="F173" s="1583"/>
    </row>
    <row r="174" spans="1:6">
      <c r="A174" s="1545"/>
      <c r="C174" s="1551"/>
      <c r="D174" s="1551"/>
      <c r="E174" s="1793"/>
      <c r="F174" s="1547"/>
    </row>
    <row r="175" spans="1:6" s="1560" customFormat="1" ht="38.25">
      <c r="A175" s="1596" t="s">
        <v>178</v>
      </c>
      <c r="B175" s="1597" t="s">
        <v>1981</v>
      </c>
      <c r="C175" s="1598"/>
      <c r="D175" s="1592"/>
      <c r="E175" s="1794"/>
      <c r="F175" s="1549"/>
    </row>
    <row r="176" spans="1:6" s="1560" customFormat="1">
      <c r="A176" s="1599"/>
      <c r="B176" s="1600" t="s">
        <v>1894</v>
      </c>
      <c r="C176" s="1592"/>
      <c r="D176" s="1592"/>
      <c r="E176" s="1798"/>
      <c r="F176" s="1601"/>
    </row>
    <row r="177" spans="1:6" s="1560" customFormat="1">
      <c r="A177" s="1599"/>
      <c r="B177" s="1600" t="s">
        <v>1895</v>
      </c>
      <c r="C177" s="1591" t="s">
        <v>100</v>
      </c>
      <c r="D177" s="1592">
        <v>2</v>
      </c>
      <c r="E177" s="1794"/>
      <c r="F177" s="1549">
        <f>D177*E177</f>
        <v>0</v>
      </c>
    </row>
    <row r="178" spans="1:6" s="1560" customFormat="1">
      <c r="A178" s="1561"/>
      <c r="B178" s="1562"/>
      <c r="C178" s="1563"/>
      <c r="D178" s="1559"/>
      <c r="E178" s="1794"/>
      <c r="F178" s="1549"/>
    </row>
    <row r="179" spans="1:6" s="1560" customFormat="1">
      <c r="A179" s="1596"/>
      <c r="B179" s="1602"/>
      <c r="C179" s="1591"/>
      <c r="D179" s="1592"/>
      <c r="E179" s="1794"/>
      <c r="F179" s="1549"/>
    </row>
    <row r="180" spans="1:6" s="1560" customFormat="1" ht="25.5">
      <c r="A180" s="1596" t="s">
        <v>420</v>
      </c>
      <c r="B180" s="1603" t="s">
        <v>1982</v>
      </c>
      <c r="C180" s="1591"/>
      <c r="D180" s="1592"/>
      <c r="E180" s="1794"/>
      <c r="F180" s="1549"/>
    </row>
    <row r="181" spans="1:6" s="1560" customFormat="1">
      <c r="A181" s="1596"/>
      <c r="B181" s="1603" t="s">
        <v>1983</v>
      </c>
      <c r="C181" s="1591" t="s">
        <v>262</v>
      </c>
      <c r="D181" s="1592">
        <v>2</v>
      </c>
      <c r="E181" s="1794"/>
      <c r="F181" s="1549">
        <f>D181*E181</f>
        <v>0</v>
      </c>
    </row>
    <row r="182" spans="1:6" s="1560" customFormat="1">
      <c r="A182" s="1596"/>
      <c r="B182" s="1603"/>
      <c r="C182" s="1591"/>
      <c r="D182" s="1592"/>
      <c r="E182" s="1794"/>
      <c r="F182" s="1549"/>
    </row>
    <row r="183" spans="1:6" s="1560" customFormat="1">
      <c r="A183" s="1596" t="s">
        <v>569</v>
      </c>
      <c r="B183" s="1604" t="s">
        <v>1984</v>
      </c>
      <c r="C183" s="1591" t="s">
        <v>100</v>
      </c>
      <c r="D183" s="1592">
        <v>2</v>
      </c>
      <c r="E183" s="1794"/>
      <c r="F183" s="1549">
        <f>D183*E183</f>
        <v>0</v>
      </c>
    </row>
    <row r="184" spans="1:6">
      <c r="A184" s="1545"/>
      <c r="C184" s="1551"/>
      <c r="D184" s="1551"/>
      <c r="E184" s="1793"/>
      <c r="F184" s="1547"/>
    </row>
    <row r="185" spans="1:6">
      <c r="A185" s="1570" t="str">
        <f>A173</f>
        <v>3.</v>
      </c>
      <c r="B185" s="1571" t="str">
        <f>B173</f>
        <v>VENTILACIJA</v>
      </c>
      <c r="C185" s="1572" t="s">
        <v>1293</v>
      </c>
      <c r="D185" s="1573"/>
      <c r="E185" s="1574"/>
      <c r="F185" s="1575">
        <f>SUM(F176:F184)</f>
        <v>0</v>
      </c>
    </row>
    <row r="186" spans="1:6">
      <c r="B186" s="1562"/>
      <c r="C186" s="1551"/>
      <c r="D186" s="1551"/>
      <c r="E186" s="1547"/>
      <c r="F186" s="1547"/>
    </row>
    <row r="187" spans="1:6" s="1605" customFormat="1">
      <c r="A187" s="1527"/>
      <c r="B187" s="1529"/>
      <c r="C187" s="1529"/>
      <c r="D187" s="1529"/>
      <c r="E187" s="1530"/>
      <c r="F187" s="1530"/>
    </row>
    <row r="189" spans="1:6" ht="15.75">
      <c r="B189" s="1914" t="s">
        <v>274</v>
      </c>
      <c r="C189" s="1914"/>
      <c r="D189" s="1914"/>
      <c r="E189" s="1914"/>
      <c r="F189" s="1601"/>
    </row>
    <row r="190" spans="1:6" ht="15.75">
      <c r="B190" s="1606"/>
      <c r="C190" s="1606"/>
      <c r="D190" s="1606"/>
      <c r="E190" s="1606"/>
      <c r="F190" s="1601"/>
    </row>
    <row r="191" spans="1:6" ht="15.75">
      <c r="B191" s="1606"/>
      <c r="C191" s="1606"/>
      <c r="D191" s="1606"/>
      <c r="E191" s="1606"/>
      <c r="F191" s="1601"/>
    </row>
    <row r="192" spans="1:6" ht="15.75">
      <c r="B192" s="1606"/>
      <c r="C192" s="1606"/>
      <c r="D192" s="1606"/>
      <c r="E192" s="1606"/>
      <c r="F192" s="1601"/>
    </row>
    <row r="194" spans="1:6" ht="16.5">
      <c r="A194" s="1607" t="str">
        <f>A4</f>
        <v>1.</v>
      </c>
      <c r="B194" s="1608" t="str">
        <f>B4</f>
        <v>GRIJANJE I HLAĐENJE</v>
      </c>
      <c r="C194" s="1534"/>
      <c r="D194" s="1534"/>
      <c r="E194" s="1535"/>
      <c r="F194" s="1609">
        <f>F84</f>
        <v>0</v>
      </c>
    </row>
    <row r="195" spans="1:6" ht="16.5">
      <c r="A195" s="1607"/>
      <c r="B195" s="1610"/>
      <c r="F195" s="1611"/>
    </row>
    <row r="196" spans="1:6" ht="16.5">
      <c r="A196" s="1607" t="str">
        <f>A89</f>
        <v>2.</v>
      </c>
      <c r="B196" s="1608" t="str">
        <f>B89</f>
        <v>PTV</v>
      </c>
      <c r="C196" s="1534"/>
      <c r="D196" s="1534"/>
      <c r="E196" s="1535"/>
      <c r="F196" s="1609">
        <f>F170</f>
        <v>0</v>
      </c>
    </row>
    <row r="197" spans="1:6" ht="16.5">
      <c r="A197" s="1607"/>
      <c r="B197" s="1610"/>
      <c r="F197" s="1611"/>
    </row>
    <row r="198" spans="1:6" ht="16.5">
      <c r="A198" s="1607" t="str">
        <f>A173</f>
        <v>3.</v>
      </c>
      <c r="B198" s="1608" t="str">
        <f>B173</f>
        <v>VENTILACIJA</v>
      </c>
      <c r="C198" s="1534"/>
      <c r="D198" s="1534"/>
      <c r="E198" s="1535"/>
      <c r="F198" s="1609">
        <f>F185</f>
        <v>0</v>
      </c>
    </row>
    <row r="199" spans="1:6" ht="16.5">
      <c r="A199" s="1607"/>
      <c r="B199" s="1610"/>
      <c r="F199" s="1611"/>
    </row>
    <row r="200" spans="1:6" ht="16.5">
      <c r="F200" s="1611"/>
    </row>
    <row r="201" spans="1:6" ht="16.5">
      <c r="C201" s="1612" t="s">
        <v>276</v>
      </c>
      <c r="D201" s="1613"/>
      <c r="E201" s="1614"/>
      <c r="F201" s="1615">
        <f>SUM(F193:F200)</f>
        <v>0</v>
      </c>
    </row>
    <row r="202" spans="1:6" ht="16.5">
      <c r="C202" s="1616"/>
      <c r="D202" s="1617"/>
      <c r="E202" s="1618"/>
      <c r="F202" s="1619"/>
    </row>
    <row r="203" spans="1:6" ht="16.5">
      <c r="C203" s="1612" t="s">
        <v>1985</v>
      </c>
      <c r="D203" s="1613"/>
      <c r="E203" s="1614"/>
      <c r="F203" s="1615">
        <f>F201*0.25</f>
        <v>0</v>
      </c>
    </row>
    <row r="204" spans="1:6" ht="16.5">
      <c r="C204" s="1616"/>
      <c r="D204" s="1620"/>
      <c r="E204" s="1618"/>
      <c r="F204" s="1619"/>
    </row>
    <row r="205" spans="1:6" ht="16.5">
      <c r="C205" s="1612" t="s">
        <v>1696</v>
      </c>
      <c r="D205" s="1613"/>
      <c r="E205" s="1614"/>
      <c r="F205" s="1615">
        <f>F201*1.25</f>
        <v>0</v>
      </c>
    </row>
  </sheetData>
  <sheetProtection algorithmName="SHA-512" hashValue="K1hoa0KG7tn+8WfIE8TR5DKFW5j6xzDoNTsUtzOicnH4vS3CS6DlqNS/oKM8rjTxofotthnwpz8GfLrQSfk1uQ==" saltValue="XvSfasXmtF8ziflxt1+tBg==" spinCount="100000" sheet="1" objects="1" scenarios="1"/>
  <mergeCells count="1">
    <mergeCell ref="B189:E189"/>
  </mergeCells>
  <pageMargins left="0.74803149606299213" right="0.31496062992125984" top="1.0236220472440944" bottom="0.82677165354330717" header="0.31496062992125984" footer="0.51181102362204722"/>
  <pageSetup paperSize="9" orientation="portrait" r:id="rId1"/>
  <headerFooter alignWithMargins="0">
    <oddHeader>&amp;L&amp;"Arial Narrow,Regular"&amp;8LUČKA UPRAVA ZADAR
Gaženička cesta 28a, 23 000 Zadar
OIB: 03457471323&amp;C
&amp;R&amp;"Arial Narrow,Regular"&amp;8RIBARSKA LUKA GAŽENICA
3. FAZA – SKLADIŠTE I POMOĆNI PROSTORI</oddHeader>
    <oddFooter>&amp;R&amp;"Arial Narrow,Regular"&amp;8&amp;P</oddFooter>
  </headerFooter>
  <rowBreaks count="1" manualBreakCount="1">
    <brk id="186" max="5"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17"/>
  <sheetViews>
    <sheetView showZeros="0" view="pageLayout" zoomScaleNormal="100" workbookViewId="0">
      <selection activeCell="G38" sqref="G38"/>
    </sheetView>
  </sheetViews>
  <sheetFormatPr defaultColWidth="9.140625" defaultRowHeight="16.5"/>
  <cols>
    <col min="1" max="1" width="4.85546875" style="1120" customWidth="1"/>
    <col min="2" max="2" width="4.85546875" style="1123" customWidth="1"/>
    <col min="3" max="3" width="4" style="1105" customWidth="1"/>
    <col min="4" max="4" width="25" style="1116" customWidth="1"/>
    <col min="5" max="5" width="10" style="1117" customWidth="1"/>
    <col min="6" max="6" width="15" style="1117" customWidth="1"/>
    <col min="7" max="7" width="10" style="1122" customWidth="1"/>
    <col min="8" max="16384" width="9.140625" style="1122"/>
  </cols>
  <sheetData>
    <row r="1" spans="1:7" s="1113" customFormat="1" ht="18">
      <c r="A1" s="1897" t="s">
        <v>1986</v>
      </c>
      <c r="B1" s="1897"/>
      <c r="C1" s="1897"/>
      <c r="D1" s="1897"/>
      <c r="E1" s="1111"/>
      <c r="F1" s="1111"/>
    </row>
    <row r="2" spans="1:7" s="1113" customFormat="1" ht="18">
      <c r="A2" s="1237"/>
      <c r="B2" s="1237"/>
      <c r="C2" s="1237"/>
      <c r="D2" s="1237"/>
      <c r="E2" s="1111"/>
      <c r="F2" s="1111"/>
    </row>
    <row r="4" spans="1:7">
      <c r="C4" s="1105" t="s">
        <v>1987</v>
      </c>
      <c r="F4" s="1117">
        <f>GO_rekapitulacija!F47</f>
        <v>98000</v>
      </c>
      <c r="G4" s="1122" t="s">
        <v>192</v>
      </c>
    </row>
    <row r="5" spans="1:7" ht="8.4499999999999993" customHeight="1"/>
    <row r="6" spans="1:7">
      <c r="C6" s="1105" t="s">
        <v>1988</v>
      </c>
      <c r="F6" s="1117">
        <f>'VIK_svi radovi'!F250</f>
        <v>0</v>
      </c>
      <c r="G6" s="1122" t="s">
        <v>192</v>
      </c>
    </row>
    <row r="7" spans="1:7" ht="8.4499999999999993" customHeight="1"/>
    <row r="8" spans="1:7">
      <c r="C8" s="1105" t="s">
        <v>1989</v>
      </c>
      <c r="F8" s="1117">
        <f>'EI_svi radovi'!F432:G432</f>
        <v>0</v>
      </c>
      <c r="G8" s="1122" t="s">
        <v>192</v>
      </c>
    </row>
    <row r="9" spans="1:7" ht="8.4499999999999993" customHeight="1"/>
    <row r="10" spans="1:7">
      <c r="C10" s="1105" t="s">
        <v>1990</v>
      </c>
      <c r="F10" s="1117">
        <f>'TTI_svi radovi'!F201</f>
        <v>0</v>
      </c>
      <c r="G10" s="1122" t="s">
        <v>192</v>
      </c>
    </row>
    <row r="11" spans="1:7" ht="8.4499999999999993" customHeight="1"/>
    <row r="13" spans="1:7" s="1124" customFormat="1">
      <c r="A13" s="1238"/>
      <c r="B13" s="1239"/>
      <c r="C13" s="1904" t="s">
        <v>1296</v>
      </c>
      <c r="D13" s="1904"/>
      <c r="E13" s="1904"/>
      <c r="F13" s="1240">
        <f>SUM(F4:F11)</f>
        <v>98000</v>
      </c>
      <c r="G13" s="1124" t="s">
        <v>192</v>
      </c>
    </row>
    <row r="14" spans="1:7" ht="8.4499999999999993" customHeight="1"/>
    <row r="15" spans="1:7">
      <c r="C15" s="1905" t="s">
        <v>1581</v>
      </c>
      <c r="D15" s="1905"/>
      <c r="E15" s="1905"/>
      <c r="F15" s="1117">
        <f>0.25*F13</f>
        <v>24500</v>
      </c>
      <c r="G15" s="1122" t="s">
        <v>192</v>
      </c>
    </row>
    <row r="17" spans="1:7" s="1124" customFormat="1">
      <c r="A17" s="1238"/>
      <c r="B17" s="1241"/>
      <c r="C17" s="1906" t="s">
        <v>1582</v>
      </c>
      <c r="D17" s="1906"/>
      <c r="E17" s="1906"/>
      <c r="F17" s="1242">
        <f>SUM(F13,F15)</f>
        <v>122500</v>
      </c>
      <c r="G17" s="1243" t="s">
        <v>192</v>
      </c>
    </row>
  </sheetData>
  <sheetProtection algorithmName="SHA-512" hashValue="s8EMnCkIz//KvBtC5vdDsVVY8SwRG2TxeGjcFZ+R7cUd283ScblbOs0/m1AZvMLu5nlmtElGegX8AEyEGz7wNg==" saltValue="1BZKKtjiEMP0CTewDZM2Ig==" spinCount="100000" sheet="1" objects="1" scenarios="1"/>
  <mergeCells count="4">
    <mergeCell ref="A1:D1"/>
    <mergeCell ref="C13:E13"/>
    <mergeCell ref="C15:E15"/>
    <mergeCell ref="C17:E17"/>
  </mergeCells>
  <pageMargins left="0.9055118110236221" right="0.51181102362204722" top="0.9055118110236221" bottom="0.94488188976377963" header="0.39370078740157483" footer="0.39370078740157483"/>
  <pageSetup paperSize="9" firstPageNumber="40" orientation="portrait" useFirstPageNumber="1" r:id="rId1"/>
  <headerFooter>
    <oddHeader>&amp;L&amp;"Arial Narrow,Regular"&amp;8RIBARSKA LUKA GAŽENICA - 3. FAZA&amp;C&amp;"Arial Narrow,Regular"&amp;8Troškovnik&amp;R&amp;"Arial Narrow,Regular"&amp;8Z.O.P.: GD 46/17</oddHeader>
    <oddFooter>&amp;C&amp;"Arial Narrow,Regular"&amp;8Zadar, ožujak 2019.</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3:I27"/>
  <sheetViews>
    <sheetView showZeros="0" view="pageBreakPreview" zoomScale="70" zoomScaleNormal="70" zoomScaleSheetLayoutView="70" workbookViewId="0">
      <selection activeCell="G7" sqref="G7:H7"/>
    </sheetView>
  </sheetViews>
  <sheetFormatPr defaultRowHeight="12.75"/>
  <cols>
    <col min="5" max="5" width="12.5703125" customWidth="1"/>
  </cols>
  <sheetData>
    <row r="3" spans="1:9" s="1" customFormat="1" ht="15">
      <c r="A3" s="1068"/>
      <c r="B3" s="1624"/>
      <c r="C3" s="1625"/>
      <c r="D3" s="1625"/>
      <c r="E3" s="1626"/>
      <c r="F3" s="1627"/>
      <c r="G3" s="1628"/>
      <c r="H3" s="1629"/>
      <c r="I3" s="1068"/>
    </row>
    <row r="4" spans="1:9" s="1" customFormat="1" ht="15.75">
      <c r="A4" s="1068"/>
      <c r="B4" s="1921"/>
      <c r="C4" s="1922"/>
      <c r="D4" s="1922"/>
      <c r="E4" s="1922"/>
      <c r="F4" s="1922"/>
      <c r="G4" s="1922"/>
      <c r="H4" s="1923"/>
      <c r="I4" s="1068"/>
    </row>
    <row r="5" spans="1:9" s="1" customFormat="1" ht="18">
      <c r="A5" s="1630"/>
      <c r="B5" s="1924" t="s">
        <v>1344</v>
      </c>
      <c r="C5" s="1925"/>
      <c r="D5" s="1925"/>
      <c r="E5" s="1925"/>
      <c r="F5" s="1925"/>
      <c r="G5" s="1925"/>
      <c r="H5" s="1926"/>
      <c r="I5" s="1068"/>
    </row>
    <row r="6" spans="1:9" s="1" customFormat="1" ht="15.75">
      <c r="A6" s="1068"/>
      <c r="B6" s="1631"/>
      <c r="C6" s="1632"/>
      <c r="D6" s="1632"/>
      <c r="E6" s="1632"/>
      <c r="F6" s="1632"/>
      <c r="G6" s="1633"/>
      <c r="H6" s="1634"/>
      <c r="I6" s="1068"/>
    </row>
    <row r="7" spans="1:9" s="1" customFormat="1" ht="15.75">
      <c r="A7" s="1068"/>
      <c r="B7" s="1058"/>
      <c r="C7" s="1059" t="s">
        <v>1998</v>
      </c>
      <c r="D7" s="1061"/>
      <c r="E7" s="1061"/>
      <c r="F7" s="1062" t="s">
        <v>192</v>
      </c>
      <c r="G7" s="1919">
        <f>' REKAPITULACIJA 1.FAZE'!G27:H27</f>
        <v>15000</v>
      </c>
      <c r="H7" s="1920"/>
      <c r="I7" s="1068"/>
    </row>
    <row r="8" spans="1:9" s="1" customFormat="1"/>
    <row r="9" spans="1:9" s="1" customFormat="1"/>
    <row r="10" spans="1:9" s="1" customFormat="1"/>
    <row r="11" spans="1:9" s="1" customFormat="1" ht="15.75">
      <c r="A11" s="1068"/>
      <c r="B11" s="1921"/>
      <c r="C11" s="1922"/>
      <c r="D11" s="1922"/>
      <c r="E11" s="1922"/>
      <c r="F11" s="1922"/>
      <c r="G11" s="1922"/>
      <c r="H11" s="1923"/>
    </row>
    <row r="12" spans="1:9" s="1" customFormat="1" ht="18">
      <c r="A12" s="1630"/>
      <c r="B12" s="1924" t="s">
        <v>1345</v>
      </c>
      <c r="C12" s="1925"/>
      <c r="D12" s="1925"/>
      <c r="E12" s="1925"/>
      <c r="F12" s="1925"/>
      <c r="G12" s="1925"/>
      <c r="H12" s="1926"/>
    </row>
    <row r="13" spans="1:9" s="1" customFormat="1" ht="15.75">
      <c r="A13" s="1068"/>
      <c r="B13" s="1631"/>
      <c r="C13" s="1632"/>
      <c r="D13" s="1632"/>
      <c r="E13" s="1632"/>
      <c r="F13" s="1632"/>
      <c r="G13" s="1633"/>
      <c r="H13" s="1634"/>
    </row>
    <row r="14" spans="1:9" s="1" customFormat="1" ht="15.75">
      <c r="A14" s="1068"/>
      <c r="B14" s="1058"/>
      <c r="C14" s="1059" t="s">
        <v>1998</v>
      </c>
      <c r="D14" s="1061"/>
      <c r="E14" s="1061"/>
      <c r="F14" s="1062" t="s">
        <v>192</v>
      </c>
      <c r="G14" s="1919">
        <f>'REKAPITULACIJA 2.FAZE'!G28:H28</f>
        <v>63000</v>
      </c>
      <c r="H14" s="1920"/>
    </row>
    <row r="15" spans="1:9" s="1" customFormat="1"/>
    <row r="16" spans="1:9" s="1" customFormat="1"/>
    <row r="17" spans="1:9" s="1" customFormat="1" ht="15.75">
      <c r="A17" s="1068"/>
      <c r="B17" s="1921"/>
      <c r="C17" s="1922"/>
      <c r="D17" s="1922"/>
      <c r="E17" s="1922"/>
      <c r="F17" s="1922"/>
      <c r="G17" s="1922"/>
      <c r="H17" s="1923"/>
      <c r="I17" s="1068"/>
    </row>
    <row r="18" spans="1:9" s="1" customFormat="1" ht="18">
      <c r="A18" s="1630"/>
      <c r="B18" s="1924" t="s">
        <v>1346</v>
      </c>
      <c r="C18" s="1925"/>
      <c r="D18" s="1925"/>
      <c r="E18" s="1925"/>
      <c r="F18" s="1925"/>
      <c r="G18" s="1925"/>
      <c r="H18" s="1926"/>
      <c r="I18" s="1068"/>
    </row>
    <row r="19" spans="1:9" s="1" customFormat="1" ht="15.75">
      <c r="A19" s="1068"/>
      <c r="B19" s="1631"/>
      <c r="C19" s="1632"/>
      <c r="D19" s="1632"/>
      <c r="E19" s="1632"/>
      <c r="F19" s="1632"/>
      <c r="G19" s="1633"/>
      <c r="H19" s="1634"/>
      <c r="I19" s="1068"/>
    </row>
    <row r="20" spans="1:9" s="1" customFormat="1" ht="15.75">
      <c r="A20" s="1068"/>
      <c r="B20" s="1058"/>
      <c r="C20" s="1059" t="s">
        <v>1998</v>
      </c>
      <c r="D20" s="1061"/>
      <c r="E20" s="1061"/>
      <c r="F20" s="1062" t="s">
        <v>192</v>
      </c>
      <c r="G20" s="1919">
        <f>'3.FAZA rekapitulacija'!F13</f>
        <v>98000</v>
      </c>
      <c r="H20" s="1920"/>
    </row>
    <row r="21" spans="1:9" s="1" customFormat="1"/>
    <row r="22" spans="1:9" s="1" customFormat="1"/>
    <row r="23" spans="1:9" s="1068" customFormat="1" ht="15.75">
      <c r="B23" s="1640"/>
      <c r="C23" s="1641" t="s">
        <v>1347</v>
      </c>
      <c r="D23" s="1642"/>
      <c r="E23" s="1642"/>
      <c r="F23" s="1643" t="s">
        <v>192</v>
      </c>
      <c r="G23" s="1915">
        <f>G7+G14+G20</f>
        <v>176000</v>
      </c>
      <c r="H23" s="1916"/>
    </row>
    <row r="24" spans="1:9" s="1068" customFormat="1" ht="15">
      <c r="B24" s="1636"/>
      <c r="C24" s="1637"/>
      <c r="D24" s="1638"/>
      <c r="E24" s="1638"/>
      <c r="F24" s="1639"/>
      <c r="G24" s="375"/>
      <c r="H24" s="1635"/>
    </row>
    <row r="25" spans="1:9" s="345" customFormat="1" ht="15">
      <c r="B25" s="1058"/>
      <c r="C25" s="1059" t="s">
        <v>359</v>
      </c>
      <c r="D25" s="1060"/>
      <c r="E25" s="1061"/>
      <c r="F25" s="1062" t="s">
        <v>192</v>
      </c>
      <c r="G25" s="1917">
        <f>G23*0.25</f>
        <v>44000</v>
      </c>
      <c r="H25" s="1918"/>
    </row>
    <row r="26" spans="1:9" s="345" customFormat="1" ht="15.75" thickBot="1">
      <c r="B26" s="388"/>
      <c r="C26" s="389"/>
      <c r="D26" s="390"/>
      <c r="E26" s="391"/>
      <c r="F26" s="392"/>
      <c r="G26" s="393"/>
      <c r="H26" s="393"/>
    </row>
    <row r="27" spans="1:9" s="345" customFormat="1" ht="18">
      <c r="B27" s="394"/>
      <c r="C27" s="395" t="s">
        <v>360</v>
      </c>
      <c r="D27" s="396"/>
      <c r="E27" s="396"/>
      <c r="F27" s="381" t="s">
        <v>192</v>
      </c>
      <c r="G27" s="1842">
        <f>G23+G25</f>
        <v>220000</v>
      </c>
      <c r="H27" s="1843"/>
    </row>
  </sheetData>
  <sheetProtection algorithmName="SHA-512" hashValue="M4rmeLi+q5xImzYoRAYm0RZ4zzRinRqLQ5PBbboBM1oIFYkZeysrlP/QJr4wGc+cz7y8Y6PFa3M+5RyAW7j1lw==" saltValue="1O7ttNSTtw/6/r6OheurFg==" spinCount="100000" sheet="1" objects="1" scenarios="1"/>
  <mergeCells count="12">
    <mergeCell ref="B4:H4"/>
    <mergeCell ref="B5:H5"/>
    <mergeCell ref="G7:H7"/>
    <mergeCell ref="B11:H11"/>
    <mergeCell ref="B12:H12"/>
    <mergeCell ref="G27:H27"/>
    <mergeCell ref="G23:H23"/>
    <mergeCell ref="G25:H25"/>
    <mergeCell ref="G14:H14"/>
    <mergeCell ref="B17:H17"/>
    <mergeCell ref="B18:H18"/>
    <mergeCell ref="G20:H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1"/>
  <sheetViews>
    <sheetView view="pageLayout" zoomScaleNormal="100" zoomScaleSheetLayoutView="70" workbookViewId="0">
      <selection activeCell="D54" sqref="D54"/>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248</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0">
      <c r="A49" s="191"/>
      <c r="B49" s="197"/>
      <c r="C49" s="196"/>
      <c r="D49" s="196"/>
      <c r="E49" s="194"/>
      <c r="F49" s="190"/>
    </row>
    <row r="50" spans="1:10" ht="14.25">
      <c r="B50" s="191"/>
      <c r="C50" s="196"/>
      <c r="D50" s="196"/>
      <c r="E50" s="194"/>
      <c r="F50" s="190"/>
      <c r="G50" s="1804" t="s">
        <v>250</v>
      </c>
      <c r="H50" s="1805"/>
      <c r="I50" s="1805"/>
      <c r="J50" s="1805"/>
    </row>
    <row r="51" spans="1:10">
      <c r="A51" s="191"/>
      <c r="B51" s="197"/>
      <c r="C51" s="196"/>
      <c r="D51" s="196"/>
      <c r="E51" s="194"/>
      <c r="F51" s="190"/>
      <c r="G51" s="190"/>
    </row>
  </sheetData>
  <mergeCells count="5">
    <mergeCell ref="A24:G24"/>
    <mergeCell ref="G50:J50"/>
    <mergeCell ref="A25:G25"/>
    <mergeCell ref="B39:E39"/>
    <mergeCell ref="B40:D40"/>
  </mergeCells>
  <phoneticPr fontId="58" type="noConversion"/>
  <pageMargins left="0.79" right="0.75" top="1" bottom="1" header="0.5" footer="0.5"/>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22"/>
  <sheetViews>
    <sheetView showZeros="0" view="pageLayout" topLeftCell="A69" zoomScale="70" zoomScaleNormal="70" zoomScaleSheetLayoutView="55" zoomScalePageLayoutView="70" workbookViewId="0">
      <selection activeCell="F73" sqref="F73"/>
    </sheetView>
  </sheetViews>
  <sheetFormatPr defaultRowHeight="12.75"/>
  <cols>
    <col min="1" max="1" width="5.42578125" style="65" customWidth="1"/>
    <col min="2" max="2" width="8" style="65" customWidth="1"/>
    <col min="3" max="3" width="46.42578125" style="66" customWidth="1"/>
    <col min="4" max="4" width="5.5703125" style="67" customWidth="1"/>
    <col min="5" max="5" width="11.5703125" style="413" customWidth="1"/>
    <col min="6" max="6" width="14" style="59" customWidth="1"/>
    <col min="7" max="7" width="18.85546875" style="59" customWidth="1"/>
    <col min="8" max="9" width="9.140625" style="69"/>
  </cols>
  <sheetData>
    <row r="1" spans="1:8" s="21" customFormat="1" ht="21.75" customHeight="1">
      <c r="A1" s="51" t="s">
        <v>214</v>
      </c>
      <c r="B1" s="51"/>
      <c r="C1" s="51"/>
      <c r="D1" s="51"/>
      <c r="E1" s="399"/>
      <c r="F1" s="51"/>
      <c r="G1" s="42"/>
      <c r="H1" s="20"/>
    </row>
    <row r="2" spans="1:8" s="21" customFormat="1" ht="7.5" customHeight="1">
      <c r="A2" s="22"/>
      <c r="B2" s="20"/>
      <c r="C2" s="20"/>
      <c r="D2" s="20"/>
      <c r="E2" s="400"/>
      <c r="F2" s="42"/>
      <c r="G2" s="42"/>
    </row>
    <row r="3" spans="1:8" s="25" customFormat="1" ht="24.75" customHeight="1">
      <c r="A3" s="1818"/>
      <c r="B3" s="1818"/>
      <c r="C3" s="1818"/>
      <c r="D3" s="1818"/>
      <c r="E3" s="1818"/>
      <c r="F3" s="1818"/>
      <c r="G3" s="24"/>
      <c r="H3" s="24"/>
    </row>
    <row r="4" spans="1:8" s="25" customFormat="1" ht="17.25" customHeight="1">
      <c r="A4" s="1819"/>
      <c r="B4" s="1818"/>
      <c r="C4" s="1818"/>
      <c r="D4" s="1818"/>
      <c r="E4" s="1818"/>
      <c r="F4" s="1818"/>
      <c r="G4" s="24"/>
      <c r="H4" s="24"/>
    </row>
    <row r="5" spans="1:8" s="25" customFormat="1" ht="15">
      <c r="A5" s="23"/>
      <c r="B5" s="23"/>
      <c r="C5" s="23"/>
      <c r="D5" s="23"/>
      <c r="E5" s="401"/>
      <c r="F5" s="42"/>
      <c r="G5" s="42"/>
    </row>
    <row r="6" spans="1:8" s="25" customFormat="1" ht="15">
      <c r="A6" s="9" t="s">
        <v>195</v>
      </c>
      <c r="B6" s="10"/>
      <c r="C6" s="11"/>
      <c r="D6" s="11"/>
      <c r="E6" s="402"/>
      <c r="F6" s="42"/>
      <c r="G6" s="42"/>
      <c r="H6" s="11"/>
    </row>
    <row r="7" spans="1:8" s="25" customFormat="1" ht="15">
      <c r="A7" s="9"/>
      <c r="B7" s="10"/>
      <c r="C7" s="11"/>
      <c r="D7" s="11"/>
      <c r="E7" s="402"/>
      <c r="F7" s="42"/>
      <c r="G7" s="42"/>
      <c r="H7" s="11"/>
    </row>
    <row r="8" spans="1:8" s="25" customFormat="1" ht="15">
      <c r="A8" s="34" t="s">
        <v>207</v>
      </c>
      <c r="B8" s="70"/>
      <c r="C8" s="70"/>
      <c r="D8" s="70"/>
      <c r="E8" s="403"/>
      <c r="F8" s="71"/>
      <c r="G8" s="42"/>
      <c r="H8" s="11"/>
    </row>
    <row r="9" spans="1:8" s="25" customFormat="1" ht="15">
      <c r="A9" s="9" t="s">
        <v>208</v>
      </c>
      <c r="B9" s="10"/>
      <c r="C9" s="11"/>
      <c r="D9" s="11"/>
      <c r="E9" s="402"/>
      <c r="F9" s="42"/>
      <c r="G9" s="42"/>
      <c r="H9" s="11"/>
    </row>
    <row r="10" spans="1:8" s="25" customFormat="1" ht="15">
      <c r="A10" s="9" t="s">
        <v>209</v>
      </c>
      <c r="B10" s="10"/>
      <c r="C10" s="11"/>
      <c r="D10" s="11"/>
      <c r="E10" s="402"/>
      <c r="F10" s="42"/>
      <c r="G10" s="42"/>
      <c r="H10" s="11"/>
    </row>
    <row r="11" spans="1:8" s="25" customFormat="1" ht="15">
      <c r="A11" s="9"/>
      <c r="B11" s="10"/>
      <c r="C11" s="11"/>
      <c r="D11" s="11"/>
      <c r="E11" s="402"/>
      <c r="F11" s="42"/>
      <c r="G11" s="42"/>
      <c r="H11" s="11"/>
    </row>
    <row r="12" spans="1:8" s="25" customFormat="1" ht="15">
      <c r="A12" s="9"/>
      <c r="B12" s="10" t="s">
        <v>196</v>
      </c>
      <c r="C12" s="11"/>
      <c r="D12" s="11"/>
      <c r="E12" s="402"/>
      <c r="F12" s="42"/>
      <c r="G12" s="42"/>
      <c r="H12" s="11"/>
    </row>
    <row r="13" spans="1:8" s="25" customFormat="1" ht="15">
      <c r="A13" s="9" t="s">
        <v>210</v>
      </c>
      <c r="B13" s="10"/>
      <c r="C13" s="11"/>
      <c r="D13" s="11"/>
      <c r="E13" s="402"/>
      <c r="F13" s="42"/>
      <c r="G13" s="42"/>
      <c r="H13" s="11"/>
    </row>
    <row r="14" spans="1:8" s="25" customFormat="1" ht="15">
      <c r="A14" s="9" t="s">
        <v>211</v>
      </c>
      <c r="B14" s="10"/>
      <c r="C14" s="11"/>
      <c r="D14" s="11"/>
      <c r="E14" s="402"/>
      <c r="F14" s="42"/>
      <c r="G14" s="42"/>
      <c r="H14" s="11"/>
    </row>
    <row r="15" spans="1:8" s="25" customFormat="1" ht="15">
      <c r="A15" s="9" t="s">
        <v>212</v>
      </c>
      <c r="B15" s="10"/>
      <c r="C15" s="11"/>
      <c r="D15" s="11"/>
      <c r="E15" s="402"/>
      <c r="F15" s="42"/>
      <c r="G15" s="42"/>
      <c r="H15" s="11"/>
    </row>
    <row r="16" spans="1:8" s="25" customFormat="1" ht="15">
      <c r="A16" s="9"/>
      <c r="B16" s="10"/>
      <c r="C16" s="11"/>
      <c r="D16" s="11"/>
      <c r="E16" s="402"/>
      <c r="F16" s="42"/>
      <c r="G16" s="42"/>
      <c r="H16" s="11"/>
    </row>
    <row r="17" spans="1:8" s="25" customFormat="1" ht="15">
      <c r="A17" s="9"/>
      <c r="B17" s="10" t="s">
        <v>190</v>
      </c>
      <c r="C17" s="11"/>
      <c r="D17" s="11"/>
      <c r="E17" s="402"/>
      <c r="F17" s="42"/>
      <c r="G17" s="42"/>
      <c r="H17" s="11"/>
    </row>
    <row r="18" spans="1:8" s="25" customFormat="1" ht="15">
      <c r="A18" s="9"/>
      <c r="B18" s="10"/>
      <c r="C18" s="11"/>
      <c r="D18" s="11"/>
      <c r="E18" s="402"/>
      <c r="F18" s="42"/>
      <c r="G18" s="42"/>
      <c r="H18" s="11"/>
    </row>
    <row r="19" spans="1:8" s="25" customFormat="1" ht="15">
      <c r="A19" s="9"/>
      <c r="B19" s="10" t="s">
        <v>197</v>
      </c>
      <c r="C19" s="11"/>
      <c r="D19" s="11"/>
      <c r="E19" s="402"/>
      <c r="F19" s="42"/>
      <c r="G19" s="42"/>
      <c r="H19" s="11"/>
    </row>
    <row r="20" spans="1:8" s="25" customFormat="1" ht="15">
      <c r="A20" s="9"/>
      <c r="B20" s="10"/>
      <c r="C20" s="11"/>
      <c r="D20" s="11"/>
      <c r="E20" s="402"/>
      <c r="F20" s="42"/>
      <c r="G20" s="42"/>
      <c r="H20" s="11"/>
    </row>
    <row r="21" spans="1:8" s="25" customFormat="1" ht="15">
      <c r="A21" s="91" t="s">
        <v>198</v>
      </c>
      <c r="B21" s="10" t="s">
        <v>183</v>
      </c>
      <c r="C21" s="11"/>
      <c r="D21" s="11"/>
      <c r="E21" s="402"/>
      <c r="F21" s="42"/>
      <c r="G21" s="42"/>
      <c r="H21" s="11"/>
    </row>
    <row r="22" spans="1:8" s="25" customFormat="1" ht="15">
      <c r="A22" s="9"/>
      <c r="B22" s="10" t="s">
        <v>199</v>
      </c>
      <c r="C22" s="11"/>
      <c r="D22" s="11"/>
      <c r="E22" s="402"/>
      <c r="F22" s="42"/>
      <c r="G22" s="42"/>
      <c r="H22" s="11"/>
    </row>
    <row r="23" spans="1:8" s="25" customFormat="1" ht="15">
      <c r="A23" s="9"/>
      <c r="B23" s="10"/>
      <c r="C23" s="11"/>
      <c r="D23" s="11"/>
      <c r="E23" s="402"/>
      <c r="F23" s="42"/>
      <c r="G23" s="42"/>
      <c r="H23" s="11"/>
    </row>
    <row r="24" spans="1:8" s="25" customFormat="1" ht="15">
      <c r="A24" s="91" t="s">
        <v>198</v>
      </c>
      <c r="B24" s="10" t="s">
        <v>184</v>
      </c>
      <c r="C24" s="11"/>
      <c r="D24" s="11"/>
      <c r="E24" s="402"/>
      <c r="F24" s="42"/>
      <c r="G24" s="42"/>
      <c r="H24" s="11"/>
    </row>
    <row r="25" spans="1:8" s="25" customFormat="1" ht="15">
      <c r="A25" s="9"/>
      <c r="B25" s="10" t="s">
        <v>185</v>
      </c>
      <c r="C25" s="11"/>
      <c r="D25" s="11"/>
      <c r="E25" s="402"/>
      <c r="F25" s="42"/>
      <c r="G25" s="42"/>
      <c r="H25" s="11"/>
    </row>
    <row r="26" spans="1:8" s="25" customFormat="1" ht="15">
      <c r="A26" s="9"/>
      <c r="B26" s="10"/>
      <c r="C26" s="11"/>
      <c r="D26" s="11"/>
      <c r="E26" s="402"/>
      <c r="F26" s="42"/>
      <c r="G26" s="42"/>
      <c r="H26" s="11"/>
    </row>
    <row r="27" spans="1:8" s="25" customFormat="1" ht="15">
      <c r="A27" s="91" t="s">
        <v>198</v>
      </c>
      <c r="B27" s="10" t="s">
        <v>200</v>
      </c>
      <c r="C27" s="11"/>
      <c r="D27" s="11"/>
      <c r="E27" s="402"/>
      <c r="F27" s="42"/>
      <c r="G27" s="42"/>
      <c r="H27" s="11"/>
    </row>
    <row r="28" spans="1:8" s="26" customFormat="1" ht="15">
      <c r="A28" s="35"/>
      <c r="B28" s="10" t="s">
        <v>201</v>
      </c>
      <c r="C28" s="36"/>
      <c r="D28" s="36"/>
      <c r="E28" s="404"/>
      <c r="F28" s="43"/>
      <c r="G28" s="43"/>
      <c r="H28" s="36"/>
    </row>
    <row r="29" spans="1:8" s="26" customFormat="1" ht="15">
      <c r="A29" s="35"/>
      <c r="B29" s="10" t="s">
        <v>186</v>
      </c>
      <c r="C29" s="36"/>
      <c r="D29" s="36"/>
      <c r="E29" s="404"/>
      <c r="F29" s="43"/>
      <c r="G29" s="43"/>
      <c r="H29" s="36"/>
    </row>
    <row r="30" spans="1:8" s="26" customFormat="1" ht="15.75" customHeight="1">
      <c r="A30" s="35"/>
      <c r="B30" s="10" t="s">
        <v>202</v>
      </c>
      <c r="C30" s="36"/>
      <c r="D30" s="36"/>
      <c r="E30" s="404"/>
      <c r="F30" s="43"/>
      <c r="G30" s="43"/>
      <c r="H30" s="36"/>
    </row>
    <row r="31" spans="1:8" s="26" customFormat="1" ht="15">
      <c r="A31" s="35"/>
      <c r="B31" s="10" t="s">
        <v>203</v>
      </c>
      <c r="C31" s="36"/>
      <c r="D31" s="36"/>
      <c r="E31" s="404"/>
      <c r="F31" s="43"/>
      <c r="G31" s="43"/>
      <c r="H31" s="36"/>
    </row>
    <row r="32" spans="1:8" s="25" customFormat="1" ht="15.75" customHeight="1">
      <c r="A32" s="9"/>
      <c r="B32" s="10" t="s">
        <v>204</v>
      </c>
      <c r="C32" s="11"/>
      <c r="D32" s="11"/>
      <c r="E32" s="402"/>
      <c r="F32" s="42"/>
      <c r="G32" s="42"/>
      <c r="H32" s="11"/>
    </row>
    <row r="33" spans="1:8" s="25" customFormat="1" ht="18.75" customHeight="1">
      <c r="A33" s="9"/>
      <c r="B33" s="10"/>
      <c r="C33" s="11"/>
      <c r="D33" s="11"/>
      <c r="E33" s="402"/>
      <c r="F33" s="42"/>
      <c r="G33" s="42"/>
      <c r="H33" s="11"/>
    </row>
    <row r="34" spans="1:8" s="25" customFormat="1" ht="18.75" customHeight="1">
      <c r="A34" s="9"/>
      <c r="B34" s="10" t="s">
        <v>205</v>
      </c>
      <c r="C34" s="11"/>
      <c r="D34" s="11"/>
      <c r="E34" s="402"/>
      <c r="F34" s="42"/>
      <c r="G34" s="42"/>
      <c r="H34" s="11"/>
    </row>
    <row r="35" spans="1:8" s="25" customFormat="1" ht="15" customHeight="1">
      <c r="B35" s="9" t="s">
        <v>206</v>
      </c>
      <c r="C35" s="11"/>
      <c r="D35" s="11"/>
      <c r="E35" s="402"/>
      <c r="F35" s="42"/>
      <c r="G35" s="42"/>
      <c r="H35" s="11"/>
    </row>
    <row r="36" spans="1:8" s="25" customFormat="1" ht="15" customHeight="1">
      <c r="A36" s="9"/>
      <c r="B36" s="10"/>
      <c r="C36" s="11"/>
      <c r="D36" s="11"/>
      <c r="E36" s="402"/>
      <c r="F36" s="42"/>
      <c r="G36" s="42"/>
      <c r="H36" s="11"/>
    </row>
    <row r="37" spans="1:8" s="25" customFormat="1" ht="15" customHeight="1">
      <c r="A37" s="9"/>
      <c r="B37" s="10" t="s">
        <v>181</v>
      </c>
      <c r="C37" s="11"/>
      <c r="D37" s="11"/>
      <c r="E37" s="402"/>
      <c r="F37" s="42"/>
      <c r="G37" s="42"/>
      <c r="H37" s="11"/>
    </row>
    <row r="38" spans="1:8" s="25" customFormat="1" ht="15" customHeight="1">
      <c r="A38" s="9"/>
      <c r="B38" s="10" t="s">
        <v>213</v>
      </c>
      <c r="C38" s="11"/>
      <c r="D38" s="11"/>
      <c r="E38" s="402"/>
      <c r="F38" s="42"/>
      <c r="G38" s="42"/>
      <c r="H38" s="11"/>
    </row>
    <row r="39" spans="1:8" s="25" customFormat="1" ht="15" customHeight="1">
      <c r="A39" s="9"/>
      <c r="B39" s="10"/>
      <c r="C39" s="11"/>
      <c r="D39" s="11"/>
      <c r="E39" s="402"/>
      <c r="F39" s="42"/>
      <c r="G39" s="42"/>
      <c r="H39" s="11"/>
    </row>
    <row r="40" spans="1:8" s="25" customFormat="1" ht="15" customHeight="1">
      <c r="A40" s="9"/>
      <c r="B40" s="10"/>
      <c r="C40" s="11"/>
      <c r="D40" s="11"/>
      <c r="E40" s="402"/>
      <c r="F40" s="42"/>
      <c r="G40" s="42"/>
      <c r="H40" s="11"/>
    </row>
    <row r="41" spans="1:8" s="25" customFormat="1" ht="15" customHeight="1">
      <c r="A41" s="9"/>
      <c r="B41" s="10"/>
      <c r="C41" s="11"/>
      <c r="D41" s="11"/>
      <c r="E41" s="402"/>
      <c r="F41" s="42"/>
      <c r="G41" s="42"/>
      <c r="H41" s="11"/>
    </row>
    <row r="42" spans="1:8" s="25" customFormat="1" ht="121.5" customHeight="1">
      <c r="A42" s="9"/>
      <c r="B42" s="10"/>
      <c r="C42" s="11"/>
      <c r="D42" s="11"/>
      <c r="E42" s="402"/>
      <c r="F42" s="42"/>
      <c r="G42" s="42"/>
      <c r="H42" s="11"/>
    </row>
    <row r="43" spans="1:8" s="25" customFormat="1" ht="28.5" customHeight="1">
      <c r="A43" s="9"/>
      <c r="B43" s="10"/>
      <c r="C43" s="11"/>
      <c r="D43" s="11"/>
      <c r="E43" s="402"/>
      <c r="F43" s="42"/>
      <c r="G43" s="42"/>
      <c r="H43" s="11"/>
    </row>
    <row r="44" spans="1:8" s="25" customFormat="1" ht="15" customHeight="1">
      <c r="A44" s="9"/>
      <c r="B44" s="10"/>
      <c r="C44" s="11"/>
      <c r="D44" s="11"/>
      <c r="E44" s="402"/>
      <c r="F44" s="42"/>
      <c r="G44" s="42"/>
      <c r="H44" s="11"/>
    </row>
    <row r="45" spans="1:8" s="25" customFormat="1" ht="15" customHeight="1">
      <c r="A45" s="9"/>
      <c r="B45" s="10"/>
      <c r="C45" s="11"/>
      <c r="D45" s="11"/>
      <c r="E45" s="402"/>
      <c r="F45" s="42"/>
      <c r="G45" s="42"/>
      <c r="H45" s="11"/>
    </row>
    <row r="46" spans="1:8" s="25" customFormat="1" ht="15" customHeight="1">
      <c r="A46" s="9"/>
      <c r="B46" s="10"/>
      <c r="C46" s="11"/>
      <c r="D46" s="11"/>
      <c r="E46" s="402"/>
      <c r="F46" s="42"/>
      <c r="G46" s="42"/>
      <c r="H46" s="11"/>
    </row>
    <row r="47" spans="1:8" s="25" customFormat="1" ht="15" customHeight="1">
      <c r="A47" s="9"/>
      <c r="B47" s="10"/>
      <c r="C47" s="11"/>
      <c r="D47" s="11"/>
      <c r="E47" s="402"/>
      <c r="F47" s="42"/>
      <c r="G47" s="42"/>
      <c r="H47" s="11"/>
    </row>
    <row r="48" spans="1:8" ht="15">
      <c r="A48" s="149" t="s">
        <v>162</v>
      </c>
      <c r="B48" s="149" t="s">
        <v>163</v>
      </c>
      <c r="C48" s="150" t="s">
        <v>164</v>
      </c>
      <c r="D48" s="151" t="s">
        <v>154</v>
      </c>
      <c r="E48" s="152" t="s">
        <v>165</v>
      </c>
      <c r="F48" s="152" t="s">
        <v>166</v>
      </c>
      <c r="G48" s="153" t="s">
        <v>155</v>
      </c>
    </row>
    <row r="49" spans="1:9" ht="15">
      <c r="A49" s="154" t="s">
        <v>167</v>
      </c>
      <c r="B49" s="1812" t="s">
        <v>169</v>
      </c>
      <c r="C49" s="1816"/>
      <c r="D49" s="1816"/>
      <c r="E49" s="1816"/>
      <c r="F49" s="1817"/>
      <c r="G49" s="155"/>
    </row>
    <row r="50" spans="1:9">
      <c r="A50" s="79"/>
      <c r="B50" s="80"/>
      <c r="C50" s="81"/>
      <c r="D50" s="81"/>
      <c r="E50" s="405"/>
      <c r="F50" s="81"/>
      <c r="G50" s="73"/>
    </row>
    <row r="51" spans="1:9" s="1" customFormat="1" ht="130.5" customHeight="1">
      <c r="A51" s="426" t="s">
        <v>170</v>
      </c>
      <c r="B51" s="427"/>
      <c r="C51" s="428" t="s">
        <v>241</v>
      </c>
      <c r="D51" s="429"/>
      <c r="E51" s="430"/>
      <c r="F51" s="1645"/>
      <c r="G51" s="431"/>
      <c r="H51" s="74"/>
      <c r="I51" s="74"/>
    </row>
    <row r="52" spans="1:9" s="1" customFormat="1" ht="14.25">
      <c r="A52" s="427"/>
      <c r="B52" s="427"/>
      <c r="C52" s="432"/>
      <c r="D52" s="433" t="s">
        <v>106</v>
      </c>
      <c r="E52" s="434">
        <v>19</v>
      </c>
      <c r="F52" s="1646"/>
      <c r="G52" s="435">
        <f>E52*F52</f>
        <v>0</v>
      </c>
      <c r="H52" s="74"/>
      <c r="I52" s="74"/>
    </row>
    <row r="53" spans="1:9" s="1" customFormat="1">
      <c r="A53" s="427"/>
      <c r="B53" s="427"/>
      <c r="C53" s="432"/>
      <c r="D53" s="429"/>
      <c r="E53" s="430"/>
      <c r="F53" s="1645"/>
      <c r="G53" s="73"/>
      <c r="H53" s="74"/>
      <c r="I53" s="74"/>
    </row>
    <row r="54" spans="1:9">
      <c r="A54" s="77"/>
      <c r="B54" s="77"/>
      <c r="C54" s="78"/>
      <c r="D54" s="62"/>
      <c r="E54" s="63"/>
      <c r="F54" s="1647"/>
      <c r="G54" s="64"/>
    </row>
    <row r="55" spans="1:9" ht="99.75">
      <c r="A55" s="120" t="s">
        <v>171</v>
      </c>
      <c r="B55" s="77"/>
      <c r="C55" s="165" t="s">
        <v>112</v>
      </c>
      <c r="D55" s="62"/>
      <c r="E55" s="63"/>
      <c r="F55" s="1647"/>
    </row>
    <row r="56" spans="1:9" ht="14.25">
      <c r="A56" s="77"/>
      <c r="B56" s="77"/>
      <c r="C56" s="161" t="s">
        <v>101</v>
      </c>
      <c r="D56" s="140" t="s">
        <v>100</v>
      </c>
      <c r="E56" s="159">
        <v>8</v>
      </c>
      <c r="F56" s="1648"/>
      <c r="G56" s="142">
        <f>E56*F56</f>
        <v>0</v>
      </c>
    </row>
    <row r="57" spans="1:9" ht="14.25">
      <c r="A57" s="77"/>
      <c r="B57" s="77"/>
      <c r="C57" s="161" t="s">
        <v>102</v>
      </c>
      <c r="D57" s="140" t="s">
        <v>174</v>
      </c>
      <c r="E57" s="159">
        <v>43</v>
      </c>
      <c r="F57" s="1648"/>
      <c r="G57" s="142">
        <f>E57*F57</f>
        <v>0</v>
      </c>
    </row>
    <row r="58" spans="1:9">
      <c r="A58" s="77"/>
      <c r="B58" s="77"/>
      <c r="C58" s="78"/>
      <c r="D58" s="62"/>
      <c r="E58" s="63"/>
      <c r="F58" s="1647"/>
      <c r="G58" s="64"/>
    </row>
    <row r="59" spans="1:9">
      <c r="A59" s="77"/>
      <c r="B59" s="77"/>
      <c r="C59" s="78"/>
      <c r="D59" s="62"/>
      <c r="E59" s="63"/>
      <c r="F59" s="1647"/>
      <c r="G59" s="64"/>
    </row>
    <row r="60" spans="1:9" ht="119.25" customHeight="1">
      <c r="A60" s="120" t="s">
        <v>173</v>
      </c>
      <c r="B60" s="60"/>
      <c r="C60" s="166" t="s">
        <v>422</v>
      </c>
      <c r="D60" s="32"/>
      <c r="E60" s="63"/>
      <c r="F60" s="1649"/>
      <c r="G60" s="64"/>
    </row>
    <row r="61" spans="1:9" ht="14.25">
      <c r="A61" s="58"/>
      <c r="B61" s="60"/>
      <c r="C61" s="89" t="s">
        <v>179</v>
      </c>
      <c r="D61" s="140" t="s">
        <v>174</v>
      </c>
      <c r="E61" s="159">
        <v>16</v>
      </c>
      <c r="F61" s="1650"/>
      <c r="G61" s="142">
        <f>E61*F61</f>
        <v>0</v>
      </c>
    </row>
    <row r="62" spans="1:9">
      <c r="A62" s="77"/>
      <c r="B62" s="77"/>
      <c r="C62" s="78"/>
      <c r="D62" s="62"/>
      <c r="E62" s="63"/>
      <c r="F62" s="1647"/>
      <c r="G62" s="64"/>
    </row>
    <row r="63" spans="1:9">
      <c r="A63" s="77"/>
      <c r="B63" s="77"/>
      <c r="C63" s="78"/>
      <c r="D63" s="62"/>
      <c r="E63" s="63"/>
      <c r="F63" s="1647"/>
      <c r="G63" s="64"/>
    </row>
    <row r="64" spans="1:9" ht="117" customHeight="1">
      <c r="A64" s="120" t="s">
        <v>414</v>
      </c>
      <c r="B64" s="77"/>
      <c r="C64" s="158" t="s">
        <v>423</v>
      </c>
      <c r="D64" s="62"/>
      <c r="E64" s="63"/>
      <c r="F64" s="1647"/>
    </row>
    <row r="65" spans="1:7" ht="14.25">
      <c r="A65" s="77"/>
      <c r="B65" s="77"/>
      <c r="C65" s="92" t="s">
        <v>179</v>
      </c>
      <c r="D65" s="140" t="s">
        <v>174</v>
      </c>
      <c r="E65" s="159">
        <v>30</v>
      </c>
      <c r="F65" s="1648"/>
      <c r="G65" s="142">
        <f>E65*F65</f>
        <v>0</v>
      </c>
    </row>
    <row r="66" spans="1:7">
      <c r="A66" s="77"/>
      <c r="B66" s="77"/>
      <c r="C66" s="92"/>
      <c r="D66" s="62"/>
      <c r="E66" s="63"/>
      <c r="F66" s="1647"/>
      <c r="G66" s="64"/>
    </row>
    <row r="67" spans="1:7">
      <c r="A67" s="77"/>
      <c r="B67" s="77"/>
      <c r="C67" s="92"/>
      <c r="D67" s="62"/>
      <c r="E67" s="63"/>
      <c r="F67" s="1647"/>
      <c r="G67" s="64"/>
    </row>
    <row r="68" spans="1:7" ht="100.5" customHeight="1">
      <c r="A68" s="120" t="s">
        <v>215</v>
      </c>
      <c r="B68" s="77"/>
      <c r="C68" s="158" t="s">
        <v>424</v>
      </c>
      <c r="D68" s="62"/>
      <c r="E68" s="63"/>
      <c r="F68" s="1647"/>
    </row>
    <row r="69" spans="1:7" ht="14.25">
      <c r="A69" s="77"/>
      <c r="B69" s="77"/>
      <c r="C69" s="92" t="s">
        <v>179</v>
      </c>
      <c r="D69" s="140" t="s">
        <v>174</v>
      </c>
      <c r="E69" s="159">
        <v>7.5</v>
      </c>
      <c r="F69" s="1648"/>
      <c r="G69" s="142">
        <f>E69*F69</f>
        <v>0</v>
      </c>
    </row>
    <row r="70" spans="1:7">
      <c r="A70" s="77"/>
      <c r="B70" s="77"/>
      <c r="C70" s="92"/>
      <c r="D70" s="62"/>
      <c r="E70" s="115"/>
      <c r="F70" s="1647"/>
      <c r="G70" s="64"/>
    </row>
    <row r="71" spans="1:7">
      <c r="A71" s="77"/>
      <c r="B71" s="77"/>
      <c r="C71" s="92"/>
      <c r="D71" s="62"/>
      <c r="E71" s="115"/>
      <c r="F71" s="1647"/>
      <c r="G71" s="64"/>
    </row>
    <row r="72" spans="1:7" ht="118.5" customHeight="1">
      <c r="A72" s="120" t="s">
        <v>415</v>
      </c>
      <c r="B72" s="77"/>
      <c r="C72" s="158" t="s">
        <v>217</v>
      </c>
      <c r="D72" s="62"/>
      <c r="E72" s="63"/>
      <c r="F72" s="1647"/>
    </row>
    <row r="73" spans="1:7" ht="14.25" customHeight="1">
      <c r="A73" s="77"/>
      <c r="B73" s="77"/>
      <c r="C73" s="92" t="s">
        <v>179</v>
      </c>
      <c r="D73" s="140" t="s">
        <v>106</v>
      </c>
      <c r="E73" s="159">
        <v>1</v>
      </c>
      <c r="F73" s="1927">
        <v>15000</v>
      </c>
      <c r="G73" s="142">
        <f>F73</f>
        <v>15000</v>
      </c>
    </row>
    <row r="74" spans="1:7" ht="14.25" customHeight="1">
      <c r="A74" s="77"/>
      <c r="B74" s="77"/>
      <c r="C74" s="92"/>
      <c r="D74" s="537"/>
      <c r="E74" s="1053"/>
      <c r="F74" s="1054"/>
      <c r="G74" s="1055"/>
    </row>
    <row r="75" spans="1:7" s="72" customFormat="1" ht="15">
      <c r="A75" s="163" t="s">
        <v>167</v>
      </c>
      <c r="B75" s="1820" t="s">
        <v>182</v>
      </c>
      <c r="C75" s="1821"/>
      <c r="D75" s="1821"/>
      <c r="E75" s="1821"/>
      <c r="F75" s="1822"/>
      <c r="G75" s="164">
        <f>SUM(G52:G73)</f>
        <v>15000</v>
      </c>
    </row>
    <row r="76" spans="1:7" s="72" customFormat="1" ht="15">
      <c r="A76" s="149" t="s">
        <v>162</v>
      </c>
      <c r="B76" s="149" t="s">
        <v>163</v>
      </c>
      <c r="C76" s="150" t="s">
        <v>164</v>
      </c>
      <c r="D76" s="151" t="s">
        <v>154</v>
      </c>
      <c r="E76" s="406" t="s">
        <v>165</v>
      </c>
      <c r="F76" s="152" t="s">
        <v>166</v>
      </c>
      <c r="G76" s="153" t="s">
        <v>155</v>
      </c>
    </row>
    <row r="77" spans="1:7" s="72" customFormat="1" ht="15">
      <c r="A77" s="163" t="s">
        <v>175</v>
      </c>
      <c r="B77" s="163" t="s">
        <v>176</v>
      </c>
      <c r="C77" s="154"/>
      <c r="D77" s="154"/>
      <c r="E77" s="168"/>
      <c r="F77" s="154"/>
      <c r="G77" s="167"/>
    </row>
    <row r="78" spans="1:7" s="72" customFormat="1" ht="15">
      <c r="A78" s="116"/>
      <c r="B78" s="117"/>
      <c r="C78" s="118"/>
      <c r="D78" s="118"/>
      <c r="E78" s="407"/>
      <c r="F78" s="118"/>
      <c r="G78" s="119"/>
    </row>
    <row r="79" spans="1:7" s="72" customFormat="1" ht="242.25">
      <c r="A79" s="120" t="s">
        <v>187</v>
      </c>
      <c r="B79" s="121" t="s">
        <v>416</v>
      </c>
      <c r="C79" s="136" t="s">
        <v>220</v>
      </c>
      <c r="D79" s="123"/>
      <c r="E79" s="408"/>
      <c r="F79" s="1651"/>
      <c r="G79" s="124"/>
    </row>
    <row r="80" spans="1:7" s="72" customFormat="1" ht="16.5">
      <c r="A80" s="125"/>
      <c r="B80" s="125"/>
      <c r="C80" s="126"/>
      <c r="D80" s="127" t="s">
        <v>417</v>
      </c>
      <c r="E80" s="128">
        <v>433</v>
      </c>
      <c r="F80" s="1652"/>
      <c r="G80" s="129">
        <f>E80*F80</f>
        <v>0</v>
      </c>
    </row>
    <row r="81" spans="1:7" s="72" customFormat="1" ht="14.25">
      <c r="A81" s="125"/>
      <c r="B81" s="125"/>
      <c r="C81" s="126"/>
      <c r="D81" s="131"/>
      <c r="E81" s="132"/>
      <c r="F81" s="1653"/>
      <c r="G81" s="133"/>
    </row>
    <row r="82" spans="1:7" s="72" customFormat="1" ht="14.25">
      <c r="A82" s="125"/>
      <c r="B82" s="125"/>
      <c r="C82" s="126"/>
      <c r="D82" s="131"/>
      <c r="E82" s="132"/>
      <c r="F82" s="1653"/>
      <c r="G82" s="133"/>
    </row>
    <row r="83" spans="1:7" s="72" customFormat="1" ht="149.25">
      <c r="A83" s="120" t="s">
        <v>180</v>
      </c>
      <c r="B83" s="121" t="s">
        <v>156</v>
      </c>
      <c r="C83" s="130" t="s">
        <v>218</v>
      </c>
      <c r="D83" s="131"/>
      <c r="E83" s="132"/>
      <c r="F83" s="1653"/>
      <c r="G83" s="133"/>
    </row>
    <row r="84" spans="1:7" s="72" customFormat="1" ht="14.25">
      <c r="A84" s="125"/>
      <c r="B84" s="125"/>
      <c r="C84" s="126"/>
      <c r="D84" s="127" t="s">
        <v>172</v>
      </c>
      <c r="E84" s="128">
        <v>105</v>
      </c>
      <c r="F84" s="1652"/>
      <c r="G84" s="129">
        <f>E84*F84</f>
        <v>0</v>
      </c>
    </row>
    <row r="85" spans="1:7" s="72" customFormat="1" ht="14.25">
      <c r="A85" s="125"/>
      <c r="B85" s="125"/>
      <c r="C85" s="126"/>
      <c r="D85" s="131"/>
      <c r="E85" s="132"/>
      <c r="F85" s="1653"/>
      <c r="G85" s="133"/>
    </row>
    <row r="86" spans="1:7" s="72" customFormat="1" ht="14.25">
      <c r="A86" s="125"/>
      <c r="B86" s="125"/>
      <c r="C86" s="126"/>
      <c r="D86" s="131"/>
      <c r="E86" s="132"/>
      <c r="F86" s="1653"/>
      <c r="G86" s="133"/>
    </row>
    <row r="87" spans="1:7" s="72" customFormat="1" ht="73.5">
      <c r="A87" s="120" t="s">
        <v>188</v>
      </c>
      <c r="B87" s="134"/>
      <c r="C87" s="136" t="s">
        <v>219</v>
      </c>
      <c r="D87" s="137"/>
      <c r="E87" s="409"/>
      <c r="F87" s="1654"/>
      <c r="G87" s="138"/>
    </row>
    <row r="88" spans="1:7" s="72" customFormat="1" ht="16.5">
      <c r="A88" s="125"/>
      <c r="B88" s="125"/>
      <c r="C88" s="139"/>
      <c r="D88" s="140" t="s">
        <v>417</v>
      </c>
      <c r="E88" s="141">
        <v>433</v>
      </c>
      <c r="F88" s="1648"/>
      <c r="G88" s="142">
        <f>E88*F88</f>
        <v>0</v>
      </c>
    </row>
    <row r="89" spans="1:7" s="72" customFormat="1" ht="14.25">
      <c r="A89" s="125"/>
      <c r="B89" s="125"/>
      <c r="C89" s="139"/>
      <c r="D89" s="143"/>
      <c r="E89" s="198"/>
      <c r="F89" s="1655"/>
      <c r="G89" s="144"/>
    </row>
    <row r="90" spans="1:7" s="72" customFormat="1" ht="14.25">
      <c r="A90" s="125"/>
      <c r="B90" s="125"/>
      <c r="C90" s="139"/>
      <c r="D90" s="143"/>
      <c r="E90" s="198"/>
      <c r="F90" s="1655"/>
      <c r="G90" s="144"/>
    </row>
    <row r="91" spans="1:7" s="72" customFormat="1" ht="14.25">
      <c r="A91" s="125"/>
      <c r="B91" s="125"/>
      <c r="C91" s="139"/>
      <c r="D91" s="143"/>
      <c r="E91" s="198"/>
      <c r="F91" s="1655"/>
      <c r="G91" s="144"/>
    </row>
    <row r="92" spans="1:7" s="72" customFormat="1" ht="111" customHeight="1">
      <c r="A92" s="125"/>
      <c r="B92" s="125"/>
      <c r="C92" s="139"/>
      <c r="D92" s="143"/>
      <c r="E92" s="198"/>
      <c r="F92" s="1655"/>
      <c r="G92" s="144"/>
    </row>
    <row r="93" spans="1:7" s="72" customFormat="1" ht="14.25">
      <c r="A93" s="125"/>
      <c r="B93" s="125"/>
      <c r="C93" s="139"/>
      <c r="D93" s="143"/>
      <c r="E93" s="198"/>
      <c r="F93" s="1655"/>
      <c r="G93" s="144"/>
    </row>
    <row r="94" spans="1:7" s="72" customFormat="1" ht="14.25">
      <c r="A94" s="125"/>
      <c r="B94" s="125"/>
      <c r="C94" s="139"/>
      <c r="D94" s="143"/>
      <c r="E94" s="198"/>
      <c r="F94" s="1655"/>
      <c r="G94" s="144"/>
    </row>
    <row r="95" spans="1:7" s="72" customFormat="1" ht="14.25">
      <c r="A95" s="125"/>
      <c r="B95" s="125"/>
      <c r="C95" s="148"/>
      <c r="D95" s="131"/>
      <c r="E95" s="132"/>
      <c r="F95" s="1653"/>
      <c r="G95" s="133"/>
    </row>
    <row r="96" spans="1:7" s="72" customFormat="1" ht="15">
      <c r="A96" s="154" t="s">
        <v>175</v>
      </c>
      <c r="B96" s="1812" t="s">
        <v>418</v>
      </c>
      <c r="C96" s="1813"/>
      <c r="D96" s="1813"/>
      <c r="E96" s="1813"/>
      <c r="F96" s="1814"/>
      <c r="G96" s="168">
        <f>SUM(G80:G95)</f>
        <v>0</v>
      </c>
    </row>
    <row r="97" spans="1:7" s="72" customFormat="1" ht="15">
      <c r="A97" s="170" t="s">
        <v>162</v>
      </c>
      <c r="B97" s="170" t="s">
        <v>163</v>
      </c>
      <c r="C97" s="171" t="s">
        <v>164</v>
      </c>
      <c r="D97" s="172" t="s">
        <v>154</v>
      </c>
      <c r="E97" s="410" t="s">
        <v>165</v>
      </c>
      <c r="F97" s="173" t="s">
        <v>166</v>
      </c>
      <c r="G97" s="174" t="s">
        <v>155</v>
      </c>
    </row>
    <row r="98" spans="1:7" s="72" customFormat="1" ht="15">
      <c r="A98" s="175" t="s">
        <v>177</v>
      </c>
      <c r="B98" s="1823" t="s">
        <v>161</v>
      </c>
      <c r="C98" s="1824"/>
      <c r="D98" s="1824"/>
      <c r="E98" s="1824"/>
      <c r="F98" s="1824"/>
      <c r="G98" s="176"/>
    </row>
    <row r="99" spans="1:7" s="72" customFormat="1" ht="337.5" customHeight="1">
      <c r="A99" s="120" t="s">
        <v>178</v>
      </c>
      <c r="B99" s="121" t="s">
        <v>419</v>
      </c>
      <c r="C99" s="145" t="s">
        <v>221</v>
      </c>
      <c r="D99" s="123"/>
      <c r="E99" s="408"/>
      <c r="F99" s="1651"/>
      <c r="G99" s="124"/>
    </row>
    <row r="100" spans="1:7" s="72" customFormat="1" ht="16.5">
      <c r="A100" s="120"/>
      <c r="B100" s="134"/>
      <c r="C100" s="146" t="s">
        <v>179</v>
      </c>
      <c r="D100" s="127" t="s">
        <v>417</v>
      </c>
      <c r="E100" s="128">
        <v>309</v>
      </c>
      <c r="F100" s="1652"/>
      <c r="G100" s="129">
        <f>E100*F100</f>
        <v>0</v>
      </c>
    </row>
    <row r="101" spans="1:7" s="72" customFormat="1" ht="9" customHeight="1">
      <c r="A101" s="156"/>
      <c r="B101" s="157"/>
      <c r="C101" s="157"/>
      <c r="D101" s="157"/>
      <c r="E101" s="411"/>
      <c r="F101" s="1656"/>
      <c r="G101" s="169"/>
    </row>
    <row r="102" spans="1:7" s="72" customFormat="1" ht="7.5" customHeight="1">
      <c r="A102" s="156"/>
      <c r="B102" s="157"/>
      <c r="C102" s="157"/>
      <c r="D102" s="157"/>
      <c r="E102" s="411"/>
      <c r="F102" s="1656"/>
      <c r="G102" s="169"/>
    </row>
    <row r="103" spans="1:7" s="72" customFormat="1" ht="388.5" customHeight="1">
      <c r="A103" s="120" t="s">
        <v>420</v>
      </c>
      <c r="B103" s="121" t="s">
        <v>421</v>
      </c>
      <c r="C103" s="147" t="s">
        <v>222</v>
      </c>
      <c r="D103" s="123"/>
      <c r="E103" s="408"/>
      <c r="F103" s="1651"/>
      <c r="G103" s="124"/>
    </row>
    <row r="104" spans="1:7" s="72" customFormat="1" ht="16.5">
      <c r="A104" s="125"/>
      <c r="B104" s="125"/>
      <c r="C104" s="126"/>
      <c r="D104" s="127" t="s">
        <v>417</v>
      </c>
      <c r="E104" s="128">
        <v>124</v>
      </c>
      <c r="F104" s="1652"/>
      <c r="G104" s="129">
        <f>E104*F104</f>
        <v>0</v>
      </c>
    </row>
    <row r="105" spans="1:7" s="72" customFormat="1" ht="14.25">
      <c r="A105" s="125"/>
      <c r="B105" s="125"/>
      <c r="C105" s="126"/>
      <c r="D105" s="131"/>
      <c r="E105" s="132"/>
      <c r="F105" s="133"/>
      <c r="G105" s="133"/>
    </row>
    <row r="106" spans="1:7" s="72" customFormat="1" ht="15">
      <c r="A106" s="175" t="s">
        <v>177</v>
      </c>
      <c r="B106" s="1823" t="s">
        <v>189</v>
      </c>
      <c r="C106" s="1825"/>
      <c r="D106" s="1825"/>
      <c r="E106" s="1825"/>
      <c r="F106" s="1826"/>
      <c r="G106" s="168">
        <f>SUM(G99:G105)</f>
        <v>0</v>
      </c>
    </row>
    <row r="107" spans="1:7" s="72" customFormat="1" ht="15">
      <c r="A107" s="149" t="s">
        <v>162</v>
      </c>
      <c r="B107" s="149" t="s">
        <v>163</v>
      </c>
      <c r="C107" s="150" t="s">
        <v>164</v>
      </c>
      <c r="D107" s="151" t="s">
        <v>154</v>
      </c>
      <c r="E107" s="152" t="s">
        <v>165</v>
      </c>
      <c r="F107" s="152" t="s">
        <v>166</v>
      </c>
      <c r="G107" s="153" t="s">
        <v>155</v>
      </c>
    </row>
    <row r="108" spans="1:7" s="72" customFormat="1" ht="14.25" customHeight="1">
      <c r="A108" s="154" t="s">
        <v>157</v>
      </c>
      <c r="B108" s="1812" t="s">
        <v>103</v>
      </c>
      <c r="C108" s="1813"/>
      <c r="D108" s="1813"/>
      <c r="E108" s="1813"/>
      <c r="F108" s="1814"/>
      <c r="G108" s="155"/>
    </row>
    <row r="109" spans="1:7" s="72" customFormat="1" ht="15" customHeight="1">
      <c r="A109" s="79"/>
      <c r="B109" s="86"/>
      <c r="C109" s="81"/>
      <c r="D109" s="82"/>
      <c r="E109" s="412"/>
      <c r="F109" s="82"/>
      <c r="G109" s="73"/>
    </row>
    <row r="110" spans="1:7" s="72" customFormat="1" ht="148.5" customHeight="1">
      <c r="A110" s="79"/>
      <c r="B110" s="86" t="s">
        <v>179</v>
      </c>
      <c r="C110" s="177" t="s">
        <v>1348</v>
      </c>
      <c r="D110" s="82"/>
      <c r="E110" s="412"/>
      <c r="F110" s="1657"/>
      <c r="G110" s="73"/>
    </row>
    <row r="111" spans="1:7" s="72" customFormat="1" ht="15" customHeight="1">
      <c r="A111" s="79"/>
      <c r="B111" s="86"/>
      <c r="C111" s="81"/>
      <c r="D111" s="82"/>
      <c r="E111" s="412"/>
      <c r="F111" s="1657"/>
      <c r="G111" s="73"/>
    </row>
    <row r="112" spans="1:7" s="72" customFormat="1" ht="102.75" customHeight="1">
      <c r="A112" s="120" t="s">
        <v>158</v>
      </c>
      <c r="B112" s="30" t="s">
        <v>179</v>
      </c>
      <c r="C112" s="136" t="s">
        <v>104</v>
      </c>
      <c r="D112" s="67"/>
      <c r="E112" s="413"/>
      <c r="F112" s="1658"/>
      <c r="G112" s="59"/>
    </row>
    <row r="113" spans="1:9" s="72" customFormat="1" ht="18" customHeight="1">
      <c r="A113" s="60"/>
      <c r="B113" s="60"/>
      <c r="C113" s="61"/>
      <c r="D113" s="140" t="s">
        <v>260</v>
      </c>
      <c r="E113" s="159">
        <v>1</v>
      </c>
      <c r="F113" s="1648"/>
      <c r="G113" s="142">
        <f>F113</f>
        <v>0</v>
      </c>
    </row>
    <row r="114" spans="1:9" s="72" customFormat="1" ht="12">
      <c r="A114" s="60"/>
      <c r="B114" s="60"/>
      <c r="C114" s="61"/>
      <c r="D114" s="62"/>
      <c r="E114" s="63"/>
      <c r="F114" s="1647"/>
      <c r="G114" s="64"/>
    </row>
    <row r="115" spans="1:9" s="72" customFormat="1" ht="17.25" customHeight="1">
      <c r="A115" s="65"/>
      <c r="B115" s="65"/>
      <c r="C115" s="66" t="s">
        <v>179</v>
      </c>
      <c r="D115" s="67"/>
      <c r="E115" s="413"/>
      <c r="F115" s="1658"/>
      <c r="G115" s="59"/>
    </row>
    <row r="116" spans="1:9" s="72" customFormat="1" ht="201.75" customHeight="1">
      <c r="A116" s="120" t="s">
        <v>123</v>
      </c>
      <c r="B116" s="30" t="s">
        <v>179</v>
      </c>
      <c r="C116" s="136" t="s">
        <v>113</v>
      </c>
      <c r="D116" s="31"/>
      <c r="E116" s="414"/>
      <c r="F116" s="1659"/>
      <c r="G116" s="41"/>
    </row>
    <row r="117" spans="1:9" s="72" customFormat="1">
      <c r="A117" s="58"/>
      <c r="B117" s="30"/>
      <c r="C117" s="27"/>
      <c r="D117" s="31"/>
      <c r="E117" s="414"/>
      <c r="F117" s="1659"/>
      <c r="G117" s="41"/>
    </row>
    <row r="118" spans="1:9" ht="14.25">
      <c r="A118" s="28"/>
      <c r="B118" s="28"/>
      <c r="C118" s="2" t="s">
        <v>179</v>
      </c>
      <c r="D118" s="140" t="s">
        <v>174</v>
      </c>
      <c r="E118" s="159">
        <v>62</v>
      </c>
      <c r="F118" s="1648"/>
      <c r="G118" s="142">
        <f>E118*F118</f>
        <v>0</v>
      </c>
    </row>
    <row r="119" spans="1:9">
      <c r="A119" s="28"/>
      <c r="B119" s="28"/>
      <c r="C119" s="2"/>
      <c r="D119" s="32"/>
      <c r="E119" s="33"/>
      <c r="F119" s="1660"/>
      <c r="G119" s="44"/>
    </row>
    <row r="120" spans="1:9">
      <c r="A120" s="28"/>
      <c r="B120" s="28"/>
      <c r="C120" s="2"/>
      <c r="D120" s="32"/>
      <c r="E120" s="33"/>
      <c r="F120" s="1660"/>
      <c r="G120" s="44"/>
    </row>
    <row r="121" spans="1:9" ht="131.25" customHeight="1">
      <c r="A121" s="120" t="s">
        <v>127</v>
      </c>
      <c r="B121" s="77"/>
      <c r="C121" s="136" t="s">
        <v>105</v>
      </c>
      <c r="E121" s="415"/>
      <c r="F121" s="1658"/>
    </row>
    <row r="122" spans="1:9" ht="14.25">
      <c r="A122" s="60"/>
      <c r="B122" s="60"/>
      <c r="C122" s="93"/>
      <c r="D122" s="140" t="s">
        <v>174</v>
      </c>
      <c r="E122" s="141">
        <v>38</v>
      </c>
      <c r="F122" s="1648"/>
      <c r="G122" s="142">
        <f>E122*F122</f>
        <v>0</v>
      </c>
    </row>
    <row r="123" spans="1:9">
      <c r="A123" s="60"/>
      <c r="B123" s="60"/>
      <c r="C123" s="93"/>
      <c r="D123" s="62"/>
      <c r="E123" s="94"/>
      <c r="F123" s="1647"/>
      <c r="G123" s="64"/>
    </row>
    <row r="124" spans="1:9">
      <c r="A124" s="60"/>
      <c r="B124" s="60"/>
      <c r="C124" s="93"/>
      <c r="D124" s="62"/>
      <c r="E124" s="94"/>
      <c r="F124" s="1647"/>
      <c r="G124" s="64"/>
    </row>
    <row r="125" spans="1:9" ht="191.25" customHeight="1">
      <c r="A125" s="120" t="s">
        <v>139</v>
      </c>
      <c r="B125" s="30" t="s">
        <v>179</v>
      </c>
      <c r="C125" s="136" t="s">
        <v>115</v>
      </c>
      <c r="F125" s="1658"/>
    </row>
    <row r="126" spans="1:9" ht="13.5" customHeight="1">
      <c r="A126" s="60"/>
      <c r="B126" s="60"/>
      <c r="C126" s="61"/>
      <c r="D126" s="140" t="s">
        <v>216</v>
      </c>
      <c r="E126" s="159">
        <v>17743</v>
      </c>
      <c r="F126" s="1648">
        <v>0</v>
      </c>
      <c r="G126" s="142">
        <f>E126*F126</f>
        <v>0</v>
      </c>
    </row>
    <row r="127" spans="1:9">
      <c r="A127" s="60"/>
      <c r="B127" s="60"/>
      <c r="C127" s="61"/>
      <c r="D127" s="62"/>
      <c r="E127" s="63"/>
      <c r="F127" s="1647"/>
      <c r="G127" s="64"/>
      <c r="H127"/>
      <c r="I127"/>
    </row>
    <row r="128" spans="1:9" ht="142.5">
      <c r="A128" s="178" t="s">
        <v>140</v>
      </c>
      <c r="B128" s="75"/>
      <c r="C128" s="136" t="s">
        <v>116</v>
      </c>
      <c r="F128" s="1658"/>
      <c r="H128"/>
      <c r="I128"/>
    </row>
    <row r="129" spans="1:9" ht="14.25">
      <c r="A129" s="60"/>
      <c r="B129" s="60"/>
      <c r="C129" s="89" t="s">
        <v>179</v>
      </c>
      <c r="D129" s="140" t="s">
        <v>216</v>
      </c>
      <c r="E129" s="159">
        <v>20055</v>
      </c>
      <c r="F129" s="1648"/>
      <c r="G129" s="142">
        <f>E129*F129</f>
        <v>0</v>
      </c>
      <c r="H129"/>
      <c r="I129"/>
    </row>
    <row r="130" spans="1:9">
      <c r="A130" s="60"/>
      <c r="B130" s="60"/>
      <c r="C130" s="89"/>
      <c r="D130" s="62"/>
      <c r="E130" s="63"/>
      <c r="F130" s="1647"/>
      <c r="G130" s="64"/>
      <c r="H130"/>
      <c r="I130"/>
    </row>
    <row r="131" spans="1:9" ht="262.5" customHeight="1">
      <c r="A131" s="178" t="s">
        <v>425</v>
      </c>
      <c r="B131" s="29" t="s">
        <v>293</v>
      </c>
      <c r="C131" s="136" t="s">
        <v>117</v>
      </c>
      <c r="F131" s="1658"/>
      <c r="H131"/>
      <c r="I131"/>
    </row>
    <row r="132" spans="1:9" ht="16.5">
      <c r="A132" s="60"/>
      <c r="B132" s="60"/>
      <c r="C132" s="61"/>
      <c r="D132" s="140" t="s">
        <v>417</v>
      </c>
      <c r="E132" s="159">
        <v>87.1</v>
      </c>
      <c r="F132" s="1648"/>
      <c r="G132" s="142">
        <f>E132*F132</f>
        <v>0</v>
      </c>
      <c r="H132"/>
      <c r="I132"/>
    </row>
    <row r="133" spans="1:9" s="1" customFormat="1">
      <c r="A133" s="60"/>
      <c r="B133" s="60"/>
      <c r="C133" s="61"/>
      <c r="D133" s="62"/>
      <c r="E133" s="63"/>
      <c r="F133" s="1647"/>
      <c r="G133" s="64"/>
      <c r="H133" s="74"/>
      <c r="I133" s="74"/>
    </row>
    <row r="134" spans="1:9" s="1" customFormat="1" ht="103.5" customHeight="1">
      <c r="A134" s="178" t="s">
        <v>426</v>
      </c>
      <c r="B134" s="29" t="s">
        <v>179</v>
      </c>
      <c r="C134" s="136" t="s">
        <v>118</v>
      </c>
      <c r="D134" s="67"/>
      <c r="E134" s="413"/>
      <c r="F134" s="1658"/>
      <c r="G134" s="59"/>
      <c r="H134" s="74"/>
      <c r="I134" s="74"/>
    </row>
    <row r="135" spans="1:9" s="1" customFormat="1" ht="14.25">
      <c r="A135" s="60"/>
      <c r="B135" s="60"/>
      <c r="C135" s="61"/>
      <c r="D135" s="140" t="s">
        <v>106</v>
      </c>
      <c r="E135" s="159">
        <v>19</v>
      </c>
      <c r="F135" s="1648"/>
      <c r="G135" s="142">
        <f>E135*F135</f>
        <v>0</v>
      </c>
      <c r="H135" s="74"/>
      <c r="I135" s="74"/>
    </row>
    <row r="136" spans="1:9" s="1" customFormat="1" ht="14.25">
      <c r="A136" s="60"/>
      <c r="B136" s="60"/>
      <c r="C136" s="61"/>
      <c r="D136" s="1056"/>
      <c r="E136" s="1057"/>
      <c r="F136" s="1661"/>
      <c r="G136" s="142"/>
      <c r="H136" s="74"/>
      <c r="I136" s="74"/>
    </row>
    <row r="137" spans="1:9" s="1" customFormat="1" ht="19.5" customHeight="1">
      <c r="A137" s="154" t="s">
        <v>157</v>
      </c>
      <c r="B137" s="1815" t="s">
        <v>427</v>
      </c>
      <c r="C137" s="1816"/>
      <c r="D137" s="1816"/>
      <c r="E137" s="1816"/>
      <c r="F137" s="1817"/>
      <c r="G137" s="168">
        <f>SUM(G113:G135)</f>
        <v>0</v>
      </c>
      <c r="H137" s="74"/>
      <c r="I137" s="74"/>
    </row>
    <row r="138" spans="1:9" s="1" customFormat="1" ht="15">
      <c r="A138" s="149" t="s">
        <v>162</v>
      </c>
      <c r="B138" s="149" t="s">
        <v>163</v>
      </c>
      <c r="C138" s="150" t="s">
        <v>164</v>
      </c>
      <c r="D138" s="151" t="s">
        <v>154</v>
      </c>
      <c r="E138" s="152" t="s">
        <v>165</v>
      </c>
      <c r="F138" s="152" t="s">
        <v>166</v>
      </c>
      <c r="G138" s="153" t="s">
        <v>155</v>
      </c>
      <c r="H138" s="74"/>
      <c r="I138" s="74"/>
    </row>
    <row r="139" spans="1:9" s="1" customFormat="1" ht="15">
      <c r="A139" s="154" t="s">
        <v>159</v>
      </c>
      <c r="B139" s="1815" t="s">
        <v>428</v>
      </c>
      <c r="C139" s="1816"/>
      <c r="D139" s="1816"/>
      <c r="E139" s="1816"/>
      <c r="F139" s="1817"/>
      <c r="G139" s="155"/>
      <c r="H139" s="74"/>
      <c r="I139" s="74"/>
    </row>
    <row r="140" spans="1:9">
      <c r="A140" s="60"/>
      <c r="B140" s="60"/>
      <c r="C140" s="61"/>
      <c r="D140" s="62"/>
      <c r="E140" s="63"/>
      <c r="F140" s="64"/>
      <c r="G140" s="64"/>
    </row>
    <row r="141" spans="1:9" ht="360.75" customHeight="1">
      <c r="A141" s="178" t="s">
        <v>160</v>
      </c>
      <c r="B141" s="75" t="s">
        <v>294</v>
      </c>
      <c r="C141" s="136" t="s">
        <v>476</v>
      </c>
      <c r="F141" s="1658"/>
      <c r="H141"/>
      <c r="I141"/>
    </row>
    <row r="142" spans="1:9" ht="16.5" customHeight="1">
      <c r="A142" s="60"/>
      <c r="B142" s="60"/>
      <c r="C142" s="61"/>
      <c r="D142" s="140" t="s">
        <v>106</v>
      </c>
      <c r="E142" s="159">
        <v>19</v>
      </c>
      <c r="F142" s="1650"/>
      <c r="G142" s="142">
        <f>E142*F142</f>
        <v>0</v>
      </c>
      <c r="H142"/>
      <c r="I142"/>
    </row>
    <row r="143" spans="1:9" ht="15.75" customHeight="1">
      <c r="A143" s="60"/>
      <c r="B143" s="60"/>
      <c r="C143" s="61"/>
      <c r="D143" s="62"/>
      <c r="E143" s="63"/>
      <c r="F143" s="1662"/>
      <c r="G143" s="64"/>
      <c r="H143"/>
      <c r="I143"/>
    </row>
    <row r="144" spans="1:9" ht="15.75" customHeight="1">
      <c r="A144" s="60"/>
      <c r="B144" s="60"/>
      <c r="C144" s="61"/>
      <c r="D144" s="62"/>
      <c r="E144" s="63"/>
      <c r="F144" s="1662"/>
      <c r="G144" s="64"/>
      <c r="H144"/>
      <c r="I144"/>
    </row>
    <row r="145" spans="1:9" ht="244.5" customHeight="1">
      <c r="A145" s="120" t="s">
        <v>431</v>
      </c>
      <c r="B145" s="29" t="s">
        <v>179</v>
      </c>
      <c r="C145" s="135" t="s">
        <v>432</v>
      </c>
      <c r="D145" s="52"/>
      <c r="E145" s="416"/>
      <c r="F145" s="1663"/>
      <c r="G145" s="53"/>
      <c r="H145"/>
      <c r="I145"/>
    </row>
    <row r="146" spans="1:9" ht="16.5" customHeight="1">
      <c r="A146" s="54"/>
      <c r="B146" s="29"/>
      <c r="C146" s="161" t="s">
        <v>433</v>
      </c>
      <c r="D146" s="140" t="s">
        <v>174</v>
      </c>
      <c r="E146" s="159">
        <v>116</v>
      </c>
      <c r="F146" s="1648"/>
      <c r="G146" s="142">
        <f>E146*F146</f>
        <v>0</v>
      </c>
      <c r="H146"/>
      <c r="I146"/>
    </row>
    <row r="147" spans="1:9" ht="16.5" customHeight="1">
      <c r="A147" s="54"/>
      <c r="B147" s="29"/>
      <c r="C147" s="161" t="s">
        <v>434</v>
      </c>
      <c r="D147" s="140" t="s">
        <v>174</v>
      </c>
      <c r="E147" s="159">
        <v>74</v>
      </c>
      <c r="F147" s="1648"/>
      <c r="G147" s="142">
        <f>E147*F147</f>
        <v>0</v>
      </c>
      <c r="H147"/>
      <c r="I147"/>
    </row>
    <row r="148" spans="1:9" ht="16.5" customHeight="1">
      <c r="A148" s="54"/>
      <c r="B148" s="29"/>
      <c r="C148" s="114"/>
      <c r="D148" s="32"/>
      <c r="E148" s="33"/>
      <c r="F148" s="1660"/>
      <c r="G148" s="44"/>
      <c r="H148"/>
      <c r="I148"/>
    </row>
    <row r="149" spans="1:9" ht="16.5" customHeight="1">
      <c r="A149" s="60"/>
      <c r="B149" s="60"/>
      <c r="C149" s="61"/>
      <c r="D149" s="62"/>
      <c r="E149" s="63"/>
      <c r="F149" s="1647"/>
      <c r="G149" s="64"/>
      <c r="H149"/>
      <c r="I149"/>
    </row>
    <row r="150" spans="1:9" ht="234.75" customHeight="1">
      <c r="A150" s="120" t="s">
        <v>291</v>
      </c>
      <c r="B150" s="29" t="s">
        <v>294</v>
      </c>
      <c r="C150" s="136" t="s">
        <v>119</v>
      </c>
      <c r="E150" s="415"/>
      <c r="F150" s="1664"/>
      <c r="H150"/>
      <c r="I150"/>
    </row>
    <row r="151" spans="1:9" ht="16.5" customHeight="1">
      <c r="A151" s="60"/>
      <c r="B151" s="60"/>
      <c r="C151" s="61"/>
      <c r="D151" s="140" t="s">
        <v>417</v>
      </c>
      <c r="E151" s="159">
        <v>142.6</v>
      </c>
      <c r="F151" s="1648"/>
      <c r="G151" s="142">
        <f>E151*F151</f>
        <v>0</v>
      </c>
      <c r="H151"/>
      <c r="I151"/>
    </row>
    <row r="152" spans="1:9" ht="15.75" customHeight="1">
      <c r="A152" s="58"/>
      <c r="B152" s="75"/>
      <c r="C152" s="95"/>
      <c r="D152" s="94"/>
      <c r="E152" s="94"/>
      <c r="F152" s="1647"/>
      <c r="G152" s="64"/>
      <c r="H152"/>
      <c r="I152"/>
    </row>
    <row r="153" spans="1:9" ht="15.75" customHeight="1">
      <c r="A153" s="58"/>
      <c r="B153" s="75"/>
      <c r="C153" s="95"/>
      <c r="D153" s="94"/>
      <c r="E153" s="94"/>
      <c r="F153" s="1647"/>
      <c r="G153" s="64"/>
      <c r="H153"/>
      <c r="I153"/>
    </row>
    <row r="154" spans="1:9" ht="273.75" customHeight="1">
      <c r="A154" s="120" t="s">
        <v>435</v>
      </c>
      <c r="B154" s="29" t="s">
        <v>179</v>
      </c>
      <c r="C154" s="135" t="s">
        <v>436</v>
      </c>
      <c r="D154" s="52"/>
      <c r="E154" s="416"/>
      <c r="F154" s="1663"/>
      <c r="G154" s="53"/>
      <c r="H154"/>
      <c r="I154"/>
    </row>
    <row r="155" spans="1:9" ht="17.25" customHeight="1">
      <c r="A155" s="54"/>
      <c r="B155" s="29"/>
      <c r="C155" s="92" t="s">
        <v>179</v>
      </c>
      <c r="D155" s="140" t="s">
        <v>172</v>
      </c>
      <c r="E155" s="159">
        <v>327</v>
      </c>
      <c r="F155" s="1648"/>
      <c r="G155" s="142">
        <f>E155*F155</f>
        <v>0</v>
      </c>
      <c r="H155"/>
      <c r="I155"/>
    </row>
    <row r="156" spans="1:9" ht="18" customHeight="1">
      <c r="A156" s="60"/>
      <c r="B156" s="60"/>
      <c r="C156" s="61"/>
      <c r="D156" s="62"/>
      <c r="E156" s="63"/>
      <c r="F156" s="1647"/>
      <c r="G156" s="64"/>
      <c r="H156"/>
      <c r="I156"/>
    </row>
    <row r="157" spans="1:9" ht="216" customHeight="1">
      <c r="A157" s="120" t="s">
        <v>429</v>
      </c>
      <c r="B157" s="29" t="s">
        <v>294</v>
      </c>
      <c r="C157" s="136" t="s">
        <v>120</v>
      </c>
      <c r="E157" s="415"/>
      <c r="F157" s="1664"/>
      <c r="H157"/>
      <c r="I157"/>
    </row>
    <row r="158" spans="1:9" ht="21.75" customHeight="1">
      <c r="A158" s="60"/>
      <c r="B158" s="60"/>
      <c r="C158" s="61"/>
      <c r="D158" s="140" t="s">
        <v>417</v>
      </c>
      <c r="E158" s="159">
        <v>172.8</v>
      </c>
      <c r="F158" s="1648"/>
      <c r="G158" s="142">
        <f>E158*F158</f>
        <v>0</v>
      </c>
      <c r="H158"/>
      <c r="I158"/>
    </row>
    <row r="159" spans="1:9" ht="20.25" customHeight="1">
      <c r="A159" s="60"/>
      <c r="B159" s="60"/>
      <c r="C159" s="61"/>
      <c r="D159" s="62"/>
      <c r="E159" s="63"/>
      <c r="F159" s="1647"/>
      <c r="G159" s="64"/>
      <c r="H159"/>
      <c r="I159"/>
    </row>
    <row r="160" spans="1:9" ht="20.25" customHeight="1">
      <c r="A160" s="60"/>
      <c r="B160" s="60"/>
      <c r="C160" s="61"/>
      <c r="D160" s="62"/>
      <c r="E160" s="63"/>
      <c r="F160" s="1647"/>
      <c r="G160" s="64"/>
      <c r="H160"/>
      <c r="I160"/>
    </row>
    <row r="161" spans="1:9" ht="216" customHeight="1">
      <c r="A161" s="120" t="s">
        <v>430</v>
      </c>
      <c r="B161" s="29" t="s">
        <v>294</v>
      </c>
      <c r="C161" s="136" t="s">
        <v>452</v>
      </c>
      <c r="E161" s="415"/>
      <c r="F161" s="1664"/>
      <c r="H161"/>
      <c r="I161"/>
    </row>
    <row r="162" spans="1:9" ht="20.25" customHeight="1">
      <c r="A162" s="60"/>
      <c r="B162" s="60"/>
      <c r="C162" s="161" t="s">
        <v>453</v>
      </c>
      <c r="D162" s="140" t="s">
        <v>417</v>
      </c>
      <c r="E162" s="159">
        <v>2.25</v>
      </c>
      <c r="F162" s="1648"/>
      <c r="G162" s="142">
        <f>E162*F162</f>
        <v>0</v>
      </c>
      <c r="H162"/>
      <c r="I162"/>
    </row>
    <row r="163" spans="1:9" ht="20.25" customHeight="1">
      <c r="A163" s="60"/>
      <c r="B163" s="60"/>
      <c r="C163" s="161" t="s">
        <v>454</v>
      </c>
      <c r="D163" s="140" t="s">
        <v>172</v>
      </c>
      <c r="E163" s="159">
        <v>8.25</v>
      </c>
      <c r="F163" s="1648"/>
      <c r="G163" s="142">
        <f>E163*F163</f>
        <v>0</v>
      </c>
      <c r="H163"/>
      <c r="I163"/>
    </row>
    <row r="164" spans="1:9" ht="20.25" customHeight="1">
      <c r="A164" s="60"/>
      <c r="B164" s="60"/>
      <c r="C164" s="161"/>
      <c r="D164" s="143"/>
      <c r="E164" s="160"/>
      <c r="F164" s="1655"/>
      <c r="G164" s="144"/>
      <c r="H164"/>
      <c r="I164"/>
    </row>
    <row r="165" spans="1:9" ht="20.25" customHeight="1">
      <c r="A165" s="60"/>
      <c r="B165" s="60"/>
      <c r="C165" s="61"/>
      <c r="D165" s="62"/>
      <c r="E165" s="63"/>
      <c r="F165" s="1647"/>
      <c r="G165" s="64"/>
      <c r="H165"/>
      <c r="I165"/>
    </row>
    <row r="166" spans="1:9" ht="246" customHeight="1">
      <c r="A166" s="120" t="s">
        <v>451</v>
      </c>
      <c r="B166" s="29" t="s">
        <v>179</v>
      </c>
      <c r="C166" s="136" t="s">
        <v>135</v>
      </c>
      <c r="E166" s="415"/>
      <c r="F166" s="1664"/>
      <c r="H166"/>
      <c r="I166"/>
    </row>
    <row r="167" spans="1:9" ht="15.75" customHeight="1">
      <c r="A167" s="60"/>
      <c r="B167" s="60"/>
      <c r="C167" s="161" t="s">
        <v>136</v>
      </c>
      <c r="D167" s="140" t="s">
        <v>216</v>
      </c>
      <c r="E167" s="159">
        <v>56452</v>
      </c>
      <c r="F167" s="1648"/>
      <c r="G167" s="142">
        <f>E167*F167</f>
        <v>0</v>
      </c>
      <c r="H167"/>
      <c r="I167"/>
    </row>
    <row r="168" spans="1:9" ht="15.75" customHeight="1">
      <c r="A168" s="60"/>
      <c r="B168" s="60"/>
      <c r="C168" s="161" t="s">
        <v>137</v>
      </c>
      <c r="D168" s="140" t="s">
        <v>216</v>
      </c>
      <c r="E168" s="159">
        <v>22900</v>
      </c>
      <c r="F168" s="1648"/>
      <c r="G168" s="142">
        <f>E168*F168</f>
        <v>0</v>
      </c>
      <c r="H168"/>
      <c r="I168"/>
    </row>
    <row r="169" spans="1:9" ht="20.25" customHeight="1">
      <c r="A169" s="60"/>
      <c r="B169" s="60"/>
      <c r="C169" s="61"/>
      <c r="D169" s="62"/>
      <c r="E169" s="63"/>
      <c r="F169" s="1647"/>
      <c r="G169" s="64"/>
      <c r="H169"/>
      <c r="I169"/>
    </row>
    <row r="170" spans="1:9" ht="19.5" customHeight="1">
      <c r="A170" s="154" t="s">
        <v>159</v>
      </c>
      <c r="B170" s="1812" t="s">
        <v>242</v>
      </c>
      <c r="C170" s="1813"/>
      <c r="D170" s="1813"/>
      <c r="E170" s="1813"/>
      <c r="F170" s="1814"/>
      <c r="G170" s="168">
        <f>SUM(G141:G169)</f>
        <v>0</v>
      </c>
      <c r="H170"/>
      <c r="I170"/>
    </row>
    <row r="171" spans="1:9" ht="20.25" customHeight="1">
      <c r="A171" s="149" t="s">
        <v>162</v>
      </c>
      <c r="B171" s="149" t="s">
        <v>163</v>
      </c>
      <c r="C171" s="150" t="s">
        <v>164</v>
      </c>
      <c r="D171" s="151" t="s">
        <v>154</v>
      </c>
      <c r="E171" s="152" t="s">
        <v>165</v>
      </c>
      <c r="F171" s="152" t="s">
        <v>166</v>
      </c>
      <c r="G171" s="153" t="s">
        <v>155</v>
      </c>
      <c r="H171"/>
      <c r="I171"/>
    </row>
    <row r="172" spans="1:9" ht="24" customHeight="1">
      <c r="A172" s="154" t="s">
        <v>438</v>
      </c>
      <c r="B172" s="1815" t="s">
        <v>437</v>
      </c>
      <c r="C172" s="1816"/>
      <c r="D172" s="1816"/>
      <c r="E172" s="1816"/>
      <c r="F172" s="1817"/>
      <c r="G172" s="155"/>
      <c r="H172"/>
      <c r="I172"/>
    </row>
    <row r="173" spans="1:9">
      <c r="A173" s="60"/>
      <c r="B173" s="60"/>
      <c r="C173" s="61"/>
      <c r="D173" s="62"/>
      <c r="E173" s="63"/>
      <c r="F173" s="64"/>
      <c r="G173" s="64"/>
      <c r="H173"/>
      <c r="I173"/>
    </row>
    <row r="174" spans="1:9" ht="342">
      <c r="A174" s="120" t="s">
        <v>439</v>
      </c>
      <c r="B174" s="29" t="s">
        <v>179</v>
      </c>
      <c r="C174" s="136" t="s">
        <v>477</v>
      </c>
      <c r="F174" s="1658"/>
      <c r="H174"/>
      <c r="I174"/>
    </row>
    <row r="175" spans="1:9" ht="15" customHeight="1">
      <c r="A175" s="162"/>
      <c r="B175" s="162"/>
      <c r="C175" s="161" t="s">
        <v>122</v>
      </c>
      <c r="D175" s="140" t="s">
        <v>174</v>
      </c>
      <c r="E175" s="159">
        <v>43</v>
      </c>
      <c r="F175" s="1648"/>
      <c r="G175" s="142">
        <f>E175*F175</f>
        <v>0</v>
      </c>
      <c r="H175"/>
      <c r="I175"/>
    </row>
    <row r="176" spans="1:9" ht="14.25">
      <c r="A176" s="162"/>
      <c r="B176" s="162"/>
      <c r="C176" s="161" t="s">
        <v>121</v>
      </c>
      <c r="D176" s="140" t="s">
        <v>174</v>
      </c>
      <c r="E176" s="159">
        <v>21</v>
      </c>
      <c r="F176" s="1648"/>
      <c r="G176" s="142">
        <f>E176*F176</f>
        <v>0</v>
      </c>
      <c r="H176"/>
      <c r="I176"/>
    </row>
    <row r="177" spans="1:9">
      <c r="A177" s="60"/>
      <c r="B177" s="60"/>
      <c r="C177" s="76"/>
      <c r="D177" s="62"/>
      <c r="E177" s="63"/>
      <c r="F177" s="1647"/>
      <c r="G177" s="64"/>
      <c r="H177"/>
      <c r="I177"/>
    </row>
    <row r="178" spans="1:9">
      <c r="A178" s="60"/>
      <c r="B178" s="60"/>
      <c r="C178" s="76"/>
      <c r="D178" s="62"/>
      <c r="E178" s="63"/>
      <c r="F178" s="1647"/>
      <c r="G178" s="64"/>
      <c r="H178"/>
      <c r="I178"/>
    </row>
    <row r="179" spans="1:9" ht="188.25" customHeight="1">
      <c r="A179" s="120" t="s">
        <v>440</v>
      </c>
      <c r="B179" s="29" t="s">
        <v>179</v>
      </c>
      <c r="C179" s="136" t="s">
        <v>138</v>
      </c>
      <c r="F179" s="1658"/>
      <c r="H179"/>
      <c r="I179"/>
    </row>
    <row r="180" spans="1:9" ht="14.25">
      <c r="A180" s="60"/>
      <c r="B180" s="60"/>
      <c r="C180" s="92" t="s">
        <v>179</v>
      </c>
      <c r="D180" s="140" t="s">
        <v>106</v>
      </c>
      <c r="E180" s="159">
        <v>2</v>
      </c>
      <c r="F180" s="1648"/>
      <c r="G180" s="142">
        <f>E180*F180</f>
        <v>0</v>
      </c>
      <c r="H180"/>
      <c r="I180"/>
    </row>
    <row r="181" spans="1:9">
      <c r="A181" s="60"/>
      <c r="B181" s="60"/>
      <c r="C181" s="76"/>
      <c r="D181" s="62"/>
      <c r="E181" s="63"/>
      <c r="F181" s="1647"/>
      <c r="G181" s="64"/>
      <c r="H181"/>
      <c r="I181"/>
    </row>
    <row r="182" spans="1:9">
      <c r="A182" s="60"/>
      <c r="B182" s="60"/>
      <c r="C182" s="76"/>
      <c r="D182" s="62"/>
      <c r="E182" s="63"/>
      <c r="F182" s="1647"/>
      <c r="G182" s="64"/>
      <c r="H182"/>
      <c r="I182"/>
    </row>
    <row r="183" spans="1:9" ht="177" customHeight="1">
      <c r="A183" s="120" t="s">
        <v>441</v>
      </c>
      <c r="B183" s="29" t="s">
        <v>179</v>
      </c>
      <c r="C183" s="136" t="s">
        <v>124</v>
      </c>
      <c r="F183" s="1658"/>
      <c r="H183"/>
      <c r="I183"/>
    </row>
    <row r="184" spans="1:9" ht="14.25">
      <c r="A184" s="60"/>
      <c r="B184" s="60"/>
      <c r="C184" s="161" t="s">
        <v>125</v>
      </c>
      <c r="D184" s="140" t="s">
        <v>106</v>
      </c>
      <c r="E184" s="159">
        <v>8</v>
      </c>
      <c r="F184" s="1648"/>
      <c r="G184" s="142">
        <f>E184*F184</f>
        <v>0</v>
      </c>
      <c r="H184"/>
      <c r="I184"/>
    </row>
    <row r="185" spans="1:9" ht="14.25">
      <c r="A185" s="60"/>
      <c r="B185" s="60"/>
      <c r="C185" s="161" t="s">
        <v>126</v>
      </c>
      <c r="D185" s="140" t="s">
        <v>106</v>
      </c>
      <c r="E185" s="159">
        <v>4</v>
      </c>
      <c r="F185" s="1648"/>
      <c r="G185" s="142">
        <f>E185*F185</f>
        <v>0</v>
      </c>
      <c r="H185"/>
      <c r="I185"/>
    </row>
    <row r="186" spans="1:9">
      <c r="A186" s="60"/>
      <c r="B186" s="60"/>
      <c r="C186" s="76"/>
      <c r="D186" s="62"/>
      <c r="E186" s="63"/>
      <c r="F186" s="1647"/>
      <c r="G186" s="64"/>
      <c r="H186"/>
      <c r="I186"/>
    </row>
    <row r="187" spans="1:9">
      <c r="A187" s="60"/>
      <c r="B187" s="60"/>
      <c r="C187" s="76"/>
      <c r="D187" s="62"/>
      <c r="E187" s="63"/>
      <c r="F187" s="1647"/>
      <c r="G187" s="64"/>
      <c r="H187"/>
      <c r="I187"/>
    </row>
    <row r="188" spans="1:9" ht="85.5">
      <c r="A188" s="120" t="s">
        <v>442</v>
      </c>
      <c r="B188" s="29" t="s">
        <v>179</v>
      </c>
      <c r="C188" s="136" t="s">
        <v>290</v>
      </c>
      <c r="F188" s="1658"/>
      <c r="H188"/>
      <c r="I188"/>
    </row>
    <row r="189" spans="1:9" ht="14.25">
      <c r="A189" s="60"/>
      <c r="B189" s="60"/>
      <c r="C189" s="92" t="s">
        <v>179</v>
      </c>
      <c r="D189" s="140" t="s">
        <v>106</v>
      </c>
      <c r="E189" s="159">
        <v>2</v>
      </c>
      <c r="F189" s="1648"/>
      <c r="G189" s="142">
        <f>E189*F189</f>
        <v>0</v>
      </c>
      <c r="H189"/>
      <c r="I189"/>
    </row>
    <row r="190" spans="1:9">
      <c r="A190" s="60"/>
      <c r="B190" s="60"/>
      <c r="C190" s="76"/>
      <c r="D190" s="62"/>
      <c r="E190" s="63"/>
      <c r="F190" s="1647"/>
      <c r="G190" s="64"/>
      <c r="H190"/>
      <c r="I190"/>
    </row>
    <row r="191" spans="1:9">
      <c r="A191" s="60"/>
      <c r="B191" s="60"/>
      <c r="C191" s="76"/>
      <c r="D191" s="62"/>
      <c r="E191" s="63"/>
      <c r="F191" s="1647"/>
      <c r="G191" s="64"/>
      <c r="H191"/>
      <c r="I191"/>
    </row>
    <row r="192" spans="1:9" ht="99.75">
      <c r="A192" s="120" t="s">
        <v>443</v>
      </c>
      <c r="B192" s="29" t="s">
        <v>179</v>
      </c>
      <c r="C192" s="136" t="s">
        <v>128</v>
      </c>
      <c r="F192" s="1658"/>
      <c r="H192"/>
      <c r="I192"/>
    </row>
    <row r="193" spans="1:9" ht="14.25">
      <c r="A193" s="60"/>
      <c r="B193" s="60"/>
      <c r="C193" s="92" t="s">
        <v>179</v>
      </c>
      <c r="D193" s="140" t="s">
        <v>106</v>
      </c>
      <c r="E193" s="159">
        <v>1</v>
      </c>
      <c r="F193" s="1648"/>
      <c r="G193" s="142">
        <f>E193*F193</f>
        <v>0</v>
      </c>
      <c r="H193"/>
      <c r="I193"/>
    </row>
    <row r="194" spans="1:9">
      <c r="A194" s="60"/>
      <c r="B194" s="60"/>
      <c r="C194" s="76"/>
      <c r="D194" s="62"/>
      <c r="E194" s="63"/>
      <c r="F194" s="1647"/>
      <c r="G194" s="64"/>
      <c r="H194"/>
      <c r="I194"/>
    </row>
    <row r="195" spans="1:9">
      <c r="A195" s="60"/>
      <c r="B195" s="60"/>
      <c r="C195" s="76"/>
      <c r="D195" s="62"/>
      <c r="E195" s="63"/>
      <c r="F195" s="64"/>
      <c r="G195" s="64"/>
      <c r="H195"/>
      <c r="I195"/>
    </row>
    <row r="196" spans="1:9">
      <c r="A196" s="60"/>
      <c r="B196" s="60"/>
      <c r="C196" s="76"/>
      <c r="D196" s="62"/>
      <c r="E196" s="63"/>
      <c r="F196" s="64"/>
      <c r="G196" s="64"/>
      <c r="H196"/>
      <c r="I196"/>
    </row>
    <row r="197" spans="1:9">
      <c r="A197" s="60"/>
      <c r="B197" s="60"/>
      <c r="C197" s="76"/>
      <c r="D197" s="62"/>
      <c r="E197" s="63"/>
      <c r="F197" s="64"/>
      <c r="G197" s="64"/>
      <c r="H197"/>
      <c r="I197"/>
    </row>
    <row r="198" spans="1:9">
      <c r="A198" s="60"/>
      <c r="B198" s="60"/>
      <c r="C198" s="76"/>
      <c r="D198" s="62"/>
      <c r="E198" s="63"/>
      <c r="F198" s="64"/>
      <c r="G198" s="64"/>
      <c r="H198"/>
      <c r="I198"/>
    </row>
    <row r="199" spans="1:9">
      <c r="A199" s="60"/>
      <c r="B199" s="60"/>
      <c r="C199" s="76"/>
      <c r="D199" s="62"/>
      <c r="E199" s="63"/>
      <c r="F199" s="64"/>
      <c r="G199" s="64"/>
      <c r="H199"/>
      <c r="I199"/>
    </row>
    <row r="200" spans="1:9">
      <c r="A200" s="60"/>
      <c r="B200" s="60"/>
      <c r="C200" s="76"/>
      <c r="D200" s="62"/>
      <c r="E200" s="63"/>
      <c r="F200" s="64"/>
      <c r="G200" s="64"/>
      <c r="H200"/>
      <c r="I200"/>
    </row>
    <row r="201" spans="1:9">
      <c r="A201" s="60"/>
      <c r="B201" s="60"/>
      <c r="C201" s="76"/>
      <c r="D201" s="62"/>
      <c r="E201" s="63"/>
      <c r="F201" s="64"/>
      <c r="G201" s="64"/>
      <c r="H201"/>
      <c r="I201"/>
    </row>
    <row r="202" spans="1:9" ht="15">
      <c r="A202" s="154" t="s">
        <v>438</v>
      </c>
      <c r="B202" s="1815" t="s">
        <v>444</v>
      </c>
      <c r="C202" s="1816"/>
      <c r="D202" s="1816"/>
      <c r="E202" s="1816"/>
      <c r="F202" s="1817"/>
      <c r="G202" s="168">
        <f>SUM(G175:G201)</f>
        <v>0</v>
      </c>
      <c r="H202"/>
      <c r="I202"/>
    </row>
    <row r="203" spans="1:9" ht="15">
      <c r="A203" s="149" t="s">
        <v>162</v>
      </c>
      <c r="B203" s="149" t="s">
        <v>163</v>
      </c>
      <c r="C203" s="150" t="s">
        <v>164</v>
      </c>
      <c r="D203" s="151" t="s">
        <v>154</v>
      </c>
      <c r="E203" s="152" t="s">
        <v>165</v>
      </c>
      <c r="F203" s="152" t="s">
        <v>168</v>
      </c>
      <c r="G203" s="153" t="s">
        <v>155</v>
      </c>
      <c r="H203"/>
      <c r="I203"/>
    </row>
    <row r="204" spans="1:9" ht="15">
      <c r="A204" s="154" t="s">
        <v>445</v>
      </c>
      <c r="B204" s="1812" t="s">
        <v>129</v>
      </c>
      <c r="C204" s="1813"/>
      <c r="D204" s="1813"/>
      <c r="E204" s="1813"/>
      <c r="F204" s="1814"/>
      <c r="G204" s="155"/>
      <c r="H204"/>
      <c r="I204"/>
    </row>
    <row r="205" spans="1:9">
      <c r="H205"/>
      <c r="I205"/>
    </row>
    <row r="206" spans="1:9" ht="119.25" customHeight="1">
      <c r="A206" s="120" t="s">
        <v>446</v>
      </c>
      <c r="B206" s="30" t="s">
        <v>179</v>
      </c>
      <c r="C206" s="136" t="s">
        <v>130</v>
      </c>
      <c r="F206" s="1658"/>
      <c r="H206"/>
      <c r="I206"/>
    </row>
    <row r="207" spans="1:9" ht="14.25">
      <c r="A207" s="83"/>
      <c r="B207" s="77"/>
      <c r="C207" s="76" t="s">
        <v>179</v>
      </c>
      <c r="D207" s="140" t="s">
        <v>174</v>
      </c>
      <c r="E207" s="159">
        <v>31</v>
      </c>
      <c r="F207" s="1648"/>
      <c r="G207" s="142">
        <f>E207*F207</f>
        <v>0</v>
      </c>
      <c r="H207"/>
      <c r="I207"/>
    </row>
    <row r="208" spans="1:9">
      <c r="A208" s="83"/>
      <c r="B208" s="77"/>
      <c r="C208" s="76"/>
      <c r="D208" s="62"/>
      <c r="E208" s="63"/>
      <c r="F208" s="1647"/>
      <c r="G208" s="64"/>
    </row>
    <row r="209" spans="1:9">
      <c r="A209" s="83"/>
      <c r="B209" s="77"/>
      <c r="C209" s="76"/>
      <c r="D209" s="62"/>
      <c r="E209" s="63"/>
      <c r="F209" s="1647"/>
      <c r="G209" s="64"/>
      <c r="H209"/>
      <c r="I209"/>
    </row>
    <row r="210" spans="1:9" ht="191.25" customHeight="1">
      <c r="A210" s="120" t="s">
        <v>447</v>
      </c>
      <c r="B210" s="29" t="s">
        <v>179</v>
      </c>
      <c r="C210" s="136" t="s">
        <v>449</v>
      </c>
      <c r="F210" s="1658"/>
      <c r="H210"/>
      <c r="I210"/>
    </row>
    <row r="211" spans="1:9" ht="14.25">
      <c r="A211" s="60"/>
      <c r="B211" s="60"/>
      <c r="C211" s="92" t="s">
        <v>179</v>
      </c>
      <c r="D211" s="140" t="s">
        <v>174</v>
      </c>
      <c r="E211" s="159">
        <v>56</v>
      </c>
      <c r="F211" s="1648"/>
      <c r="G211" s="142">
        <f>E211*F211</f>
        <v>0</v>
      </c>
      <c r="H211"/>
      <c r="I211"/>
    </row>
    <row r="212" spans="1:9" ht="15.75" customHeight="1">
      <c r="A212" s="60"/>
      <c r="B212" s="60"/>
      <c r="C212" s="76"/>
      <c r="D212" s="62"/>
      <c r="E212" s="63"/>
      <c r="F212" s="1647"/>
      <c r="G212" s="64"/>
      <c r="H212"/>
      <c r="I212"/>
    </row>
    <row r="213" spans="1:9" ht="15" customHeight="1">
      <c r="A213" s="60"/>
      <c r="B213" s="60"/>
      <c r="C213" s="76"/>
      <c r="D213" s="62"/>
      <c r="E213" s="63"/>
      <c r="F213" s="1647"/>
      <c r="G213" s="64"/>
      <c r="H213"/>
      <c r="I213"/>
    </row>
    <row r="214" spans="1:9" ht="305.25" customHeight="1">
      <c r="A214" s="120" t="s">
        <v>448</v>
      </c>
      <c r="B214" s="29" t="s">
        <v>179</v>
      </c>
      <c r="C214" s="136" t="s">
        <v>292</v>
      </c>
      <c r="F214" s="1658"/>
      <c r="H214"/>
      <c r="I214"/>
    </row>
    <row r="215" spans="1:9" ht="19.5" customHeight="1">
      <c r="A215" s="60"/>
      <c r="B215" s="60"/>
      <c r="C215" s="92" t="s">
        <v>179</v>
      </c>
      <c r="D215" s="140" t="s">
        <v>106</v>
      </c>
      <c r="E215" s="159">
        <v>2</v>
      </c>
      <c r="F215" s="1648"/>
      <c r="G215" s="142">
        <f>E215*F215</f>
        <v>0</v>
      </c>
      <c r="H215"/>
      <c r="I215"/>
    </row>
    <row r="216" spans="1:9" ht="19.5" customHeight="1">
      <c r="A216" s="60"/>
      <c r="B216" s="60"/>
      <c r="C216" s="76"/>
      <c r="D216" s="62"/>
      <c r="E216" s="63"/>
      <c r="F216" s="1647"/>
      <c r="G216" s="64"/>
      <c r="H216"/>
      <c r="I216"/>
    </row>
    <row r="217" spans="1:9" ht="19.5" customHeight="1">
      <c r="A217" s="60"/>
      <c r="B217" s="60"/>
      <c r="C217" s="76"/>
      <c r="D217" s="62"/>
      <c r="E217" s="63"/>
      <c r="F217" s="1647"/>
      <c r="G217" s="64"/>
      <c r="H217"/>
      <c r="I217"/>
    </row>
    <row r="218" spans="1:9" ht="233.25" customHeight="1">
      <c r="A218" s="120" t="s">
        <v>223</v>
      </c>
      <c r="B218" s="29" t="s">
        <v>179</v>
      </c>
      <c r="C218" s="136" t="s">
        <v>224</v>
      </c>
      <c r="F218" s="1658"/>
      <c r="H218"/>
      <c r="I218"/>
    </row>
    <row r="219" spans="1:9" ht="14.25">
      <c r="A219" s="60"/>
      <c r="B219" s="60"/>
      <c r="C219" s="92" t="s">
        <v>179</v>
      </c>
      <c r="D219" s="140" t="s">
        <v>106</v>
      </c>
      <c r="E219" s="159">
        <v>1</v>
      </c>
      <c r="F219" s="1648"/>
      <c r="G219" s="142">
        <f>E219*F219</f>
        <v>0</v>
      </c>
      <c r="H219"/>
      <c r="I219"/>
    </row>
    <row r="220" spans="1:9" ht="14.25">
      <c r="A220" s="60"/>
      <c r="B220" s="60"/>
      <c r="C220" s="92"/>
      <c r="D220" s="143"/>
      <c r="E220" s="160"/>
      <c r="F220" s="1655"/>
      <c r="G220" s="144"/>
      <c r="H220"/>
      <c r="I220"/>
    </row>
    <row r="221" spans="1:9" ht="14.25">
      <c r="A221" s="60"/>
      <c r="B221" s="60"/>
      <c r="C221" s="92"/>
      <c r="D221" s="143"/>
      <c r="E221" s="160"/>
      <c r="F221" s="1655"/>
      <c r="G221" s="144"/>
      <c r="H221"/>
      <c r="I221"/>
    </row>
    <row r="222" spans="1:9" ht="114">
      <c r="A222" s="120" t="s">
        <v>225</v>
      </c>
      <c r="B222" s="29" t="s">
        <v>179</v>
      </c>
      <c r="C222" s="136" t="s">
        <v>226</v>
      </c>
      <c r="F222" s="1658"/>
      <c r="H222"/>
      <c r="I222"/>
    </row>
    <row r="223" spans="1:9" ht="14.25">
      <c r="A223" s="60"/>
      <c r="B223" s="60"/>
      <c r="C223" s="92" t="s">
        <v>179</v>
      </c>
      <c r="D223" s="140" t="s">
        <v>106</v>
      </c>
      <c r="E223" s="159">
        <v>1</v>
      </c>
      <c r="F223" s="1648"/>
      <c r="G223" s="142">
        <f>E223*F223</f>
        <v>0</v>
      </c>
      <c r="H223"/>
      <c r="I223"/>
    </row>
    <row r="224" spans="1:9" ht="14.25">
      <c r="A224" s="60"/>
      <c r="B224" s="60"/>
      <c r="C224" s="92"/>
      <c r="D224" s="143"/>
      <c r="E224" s="160"/>
      <c r="F224" s="1655"/>
      <c r="G224" s="144"/>
      <c r="H224"/>
      <c r="I224"/>
    </row>
    <row r="225" spans="1:9" ht="14.25">
      <c r="A225" s="60"/>
      <c r="B225" s="60"/>
      <c r="C225" s="92"/>
      <c r="D225" s="143"/>
      <c r="E225" s="160"/>
      <c r="F225" s="1655"/>
      <c r="G225" s="144"/>
      <c r="H225"/>
      <c r="I225"/>
    </row>
    <row r="226" spans="1:9" ht="128.25">
      <c r="A226" s="120" t="s">
        <v>227</v>
      </c>
      <c r="B226" s="29" t="s">
        <v>179</v>
      </c>
      <c r="C226" s="136" t="s">
        <v>228</v>
      </c>
      <c r="F226" s="1658"/>
      <c r="H226"/>
      <c r="I226"/>
    </row>
    <row r="227" spans="1:9" ht="14.25">
      <c r="A227" s="60"/>
      <c r="B227" s="60"/>
      <c r="C227" s="122" t="s">
        <v>229</v>
      </c>
      <c r="D227" s="140" t="s">
        <v>106</v>
      </c>
      <c r="E227" s="159">
        <v>1</v>
      </c>
      <c r="F227" s="1648"/>
      <c r="G227" s="142">
        <f>E227*F227</f>
        <v>0</v>
      </c>
      <c r="H227"/>
      <c r="I227"/>
    </row>
    <row r="228" spans="1:9" ht="14.25">
      <c r="A228" s="60"/>
      <c r="B228" s="60"/>
      <c r="C228" s="122" t="s">
        <v>230</v>
      </c>
      <c r="D228" s="189" t="s">
        <v>106</v>
      </c>
      <c r="E228" s="159">
        <v>1</v>
      </c>
      <c r="F228" s="1648"/>
      <c r="G228" s="142">
        <f>E228*F228</f>
        <v>0</v>
      </c>
      <c r="H228"/>
      <c r="I228"/>
    </row>
    <row r="229" spans="1:9" ht="14.25">
      <c r="A229" s="60"/>
      <c r="B229" s="60"/>
      <c r="C229" s="122" t="s">
        <v>231</v>
      </c>
      <c r="D229" s="140" t="s">
        <v>106</v>
      </c>
      <c r="E229" s="159">
        <v>1</v>
      </c>
      <c r="F229" s="1648"/>
      <c r="G229" s="142">
        <f>E229*F229</f>
        <v>0</v>
      </c>
      <c r="H229"/>
      <c r="I229"/>
    </row>
    <row r="230" spans="1:9" ht="14.25">
      <c r="A230" s="60"/>
      <c r="B230" s="60"/>
      <c r="C230" s="122"/>
      <c r="D230" s="143"/>
      <c r="E230" s="160"/>
      <c r="F230" s="1655"/>
      <c r="G230" s="144"/>
      <c r="H230"/>
      <c r="I230"/>
    </row>
    <row r="231" spans="1:9" ht="14.25">
      <c r="A231" s="60"/>
      <c r="B231" s="60"/>
      <c r="C231" s="122"/>
      <c r="D231" s="143"/>
      <c r="E231" s="160"/>
      <c r="F231" s="144"/>
      <c r="G231" s="144"/>
      <c r="H231"/>
      <c r="I231"/>
    </row>
    <row r="232" spans="1:9" ht="14.25">
      <c r="A232" s="60"/>
      <c r="B232" s="60"/>
      <c r="C232" s="92"/>
      <c r="D232" s="199"/>
      <c r="E232" s="417"/>
      <c r="F232" s="200"/>
      <c r="G232" s="144"/>
      <c r="H232"/>
      <c r="I232"/>
    </row>
    <row r="233" spans="1:9" ht="15">
      <c r="A233" s="154" t="s">
        <v>445</v>
      </c>
      <c r="B233" s="1812" t="s">
        <v>131</v>
      </c>
      <c r="C233" s="1813"/>
      <c r="D233" s="1813"/>
      <c r="E233" s="1813"/>
      <c r="F233" s="1814"/>
      <c r="G233" s="168">
        <f>SUM(G207:G232)</f>
        <v>0</v>
      </c>
      <c r="H233"/>
      <c r="I233"/>
    </row>
    <row r="234" spans="1:9">
      <c r="H234"/>
      <c r="I234"/>
    </row>
    <row r="235" spans="1:9">
      <c r="H235"/>
      <c r="I235"/>
    </row>
    <row r="238" spans="1:9" ht="57.75" customHeight="1">
      <c r="H238"/>
      <c r="I238"/>
    </row>
    <row r="239" spans="1:9" ht="18" customHeight="1">
      <c r="A239" s="69"/>
      <c r="C239" s="65"/>
      <c r="D239" s="66"/>
      <c r="F239" s="68"/>
      <c r="H239"/>
      <c r="I239"/>
    </row>
    <row r="240" spans="1:9" ht="18" customHeight="1">
      <c r="A240" s="1827"/>
      <c r="B240" s="1828"/>
      <c r="C240" s="1828"/>
      <c r="D240" s="1828"/>
      <c r="E240" s="1828"/>
      <c r="F240" s="1828"/>
      <c r="G240" s="1829"/>
      <c r="H240"/>
      <c r="I240"/>
    </row>
    <row r="241" spans="1:9" ht="18" customHeight="1">
      <c r="A241" s="37"/>
      <c r="B241" s="38"/>
      <c r="C241" s="90" t="s">
        <v>107</v>
      </c>
      <c r="D241" s="38"/>
      <c r="E241" s="418"/>
      <c r="F241" s="45"/>
      <c r="G241" s="46"/>
      <c r="H241"/>
      <c r="I241"/>
    </row>
    <row r="242" spans="1:9" ht="18" customHeight="1">
      <c r="A242" s="39"/>
      <c r="B242" s="40"/>
      <c r="C242" s="40"/>
      <c r="D242" s="40"/>
      <c r="E242" s="419"/>
      <c r="F242" s="47"/>
      <c r="G242" s="48"/>
      <c r="H242"/>
      <c r="I242"/>
    </row>
    <row r="243" spans="1:9" ht="18" customHeight="1">
      <c r="A243" s="6"/>
      <c r="B243" s="7"/>
      <c r="C243" s="4"/>
      <c r="D243" s="4"/>
      <c r="E243" s="420"/>
      <c r="F243" s="49"/>
      <c r="G243" s="84"/>
      <c r="H243"/>
      <c r="I243"/>
    </row>
    <row r="244" spans="1:9" ht="18" customHeight="1">
      <c r="A244" s="6"/>
      <c r="B244" s="7"/>
      <c r="C244" s="4"/>
      <c r="D244" s="4"/>
      <c r="E244" s="420"/>
      <c r="F244" s="49"/>
      <c r="G244" s="84"/>
      <c r="H244"/>
      <c r="I244"/>
    </row>
    <row r="245" spans="1:9" ht="18" customHeight="1">
      <c r="A245" s="6"/>
      <c r="B245" s="7"/>
      <c r="C245" s="4"/>
      <c r="D245" s="4"/>
      <c r="E245" s="420"/>
      <c r="F245" s="49"/>
      <c r="G245" s="84"/>
      <c r="H245"/>
      <c r="I245"/>
    </row>
    <row r="246" spans="1:9" ht="19.5" customHeight="1">
      <c r="A246" s="179" t="s">
        <v>167</v>
      </c>
      <c r="B246" s="180" t="s">
        <v>191</v>
      </c>
      <c r="C246" s="181"/>
      <c r="D246" s="181"/>
      <c r="E246" s="421" t="s">
        <v>192</v>
      </c>
      <c r="F246" s="1831">
        <f>G75</f>
        <v>15000</v>
      </c>
      <c r="G246" s="1832"/>
      <c r="H246"/>
      <c r="I246"/>
    </row>
    <row r="247" spans="1:9" ht="14.25">
      <c r="A247" s="182"/>
      <c r="B247" s="23"/>
      <c r="C247" s="24"/>
      <c r="D247" s="24"/>
      <c r="E247" s="401"/>
      <c r="F247" s="1668"/>
      <c r="G247" s="1668"/>
      <c r="H247"/>
      <c r="I247"/>
    </row>
    <row r="248" spans="1:9" ht="14.25">
      <c r="A248" s="182"/>
      <c r="B248" s="23"/>
      <c r="C248" s="24"/>
      <c r="D248" s="24"/>
      <c r="E248" s="401"/>
      <c r="F248" s="1668"/>
      <c r="G248" s="1668"/>
      <c r="H248"/>
      <c r="I248"/>
    </row>
    <row r="249" spans="1:9" ht="14.25">
      <c r="A249" s="179" t="s">
        <v>175</v>
      </c>
      <c r="B249" s="180" t="s">
        <v>193</v>
      </c>
      <c r="C249" s="181"/>
      <c r="D249" s="181"/>
      <c r="E249" s="421" t="s">
        <v>192</v>
      </c>
      <c r="F249" s="1831">
        <f>G96</f>
        <v>0</v>
      </c>
      <c r="G249" s="1832"/>
      <c r="H249"/>
      <c r="I249"/>
    </row>
    <row r="250" spans="1:9" ht="14.25">
      <c r="A250" s="179"/>
      <c r="B250" s="180"/>
      <c r="C250" s="181"/>
      <c r="D250" s="181"/>
      <c r="E250" s="421"/>
      <c r="F250" s="1669"/>
      <c r="G250" s="1669"/>
      <c r="H250"/>
      <c r="I250"/>
    </row>
    <row r="251" spans="1:9" ht="14.25">
      <c r="A251" s="179"/>
      <c r="B251" s="180"/>
      <c r="C251" s="181"/>
      <c r="D251" s="181"/>
      <c r="E251" s="421"/>
      <c r="F251" s="1669"/>
      <c r="G251" s="1669"/>
      <c r="H251"/>
      <c r="I251"/>
    </row>
    <row r="252" spans="1:9" ht="14.25">
      <c r="A252" s="179" t="s">
        <v>177</v>
      </c>
      <c r="B252" s="180" t="s">
        <v>194</v>
      </c>
      <c r="C252" s="181"/>
      <c r="D252" s="181"/>
      <c r="E252" s="421" t="s">
        <v>192</v>
      </c>
      <c r="F252" s="1831">
        <f>G106</f>
        <v>0</v>
      </c>
      <c r="G252" s="1832"/>
      <c r="H252"/>
      <c r="I252"/>
    </row>
    <row r="253" spans="1:9" ht="14.25">
      <c r="A253" s="179"/>
      <c r="B253" s="180"/>
      <c r="C253" s="181"/>
      <c r="D253" s="181"/>
      <c r="E253" s="421"/>
      <c r="F253" s="1669"/>
      <c r="G253" s="1669"/>
      <c r="H253"/>
      <c r="I253"/>
    </row>
    <row r="254" spans="1:9" ht="14.25">
      <c r="A254" s="179"/>
      <c r="B254" s="180"/>
      <c r="C254" s="181"/>
      <c r="D254" s="181"/>
      <c r="E254" s="421"/>
      <c r="F254" s="1669"/>
      <c r="G254" s="1669"/>
      <c r="H254"/>
      <c r="I254"/>
    </row>
    <row r="255" spans="1:9" ht="14.25">
      <c r="A255" s="179" t="s">
        <v>157</v>
      </c>
      <c r="B255" s="180" t="s">
        <v>132</v>
      </c>
      <c r="C255" s="181"/>
      <c r="D255" s="181"/>
      <c r="E255" s="422" t="s">
        <v>192</v>
      </c>
      <c r="F255" s="1831">
        <f>G137</f>
        <v>0</v>
      </c>
      <c r="G255" s="1832"/>
      <c r="H255"/>
      <c r="I255"/>
    </row>
    <row r="256" spans="1:9" ht="14.25">
      <c r="A256" s="179"/>
      <c r="B256" s="180"/>
      <c r="C256" s="181"/>
      <c r="D256" s="181"/>
      <c r="E256" s="422"/>
      <c r="F256" s="1669"/>
      <c r="G256" s="1670"/>
      <c r="H256"/>
      <c r="I256"/>
    </row>
    <row r="257" spans="1:9" ht="15" customHeight="1">
      <c r="A257" s="182"/>
      <c r="B257" s="23"/>
      <c r="C257" s="24"/>
      <c r="D257" s="24"/>
      <c r="E257" s="422"/>
      <c r="F257" s="1668"/>
      <c r="G257" s="1668"/>
      <c r="H257"/>
      <c r="I257"/>
    </row>
    <row r="258" spans="1:9" ht="14.25">
      <c r="A258" s="179" t="s">
        <v>159</v>
      </c>
      <c r="B258" s="23" t="s">
        <v>243</v>
      </c>
      <c r="C258" s="181"/>
      <c r="D258" s="181"/>
      <c r="E258" s="422" t="s">
        <v>192</v>
      </c>
      <c r="F258" s="1831">
        <f>G170</f>
        <v>0</v>
      </c>
      <c r="G258" s="1832"/>
      <c r="H258"/>
      <c r="I258"/>
    </row>
    <row r="259" spans="1:9" ht="14.25">
      <c r="A259" s="182"/>
      <c r="B259" s="24"/>
      <c r="C259" s="24"/>
      <c r="D259" s="24"/>
      <c r="E259" s="401"/>
      <c r="F259" s="1668"/>
      <c r="G259" s="1668"/>
      <c r="H259"/>
      <c r="I259"/>
    </row>
    <row r="260" spans="1:9" ht="13.5" customHeight="1">
      <c r="A260" s="182"/>
      <c r="B260" s="23"/>
      <c r="C260" s="24"/>
      <c r="D260" s="24"/>
      <c r="E260" s="401"/>
      <c r="F260" s="1668"/>
      <c r="G260" s="1668"/>
      <c r="H260"/>
      <c r="I260"/>
    </row>
    <row r="261" spans="1:9" ht="14.25">
      <c r="A261" s="182" t="s">
        <v>438</v>
      </c>
      <c r="B261" s="180" t="s">
        <v>133</v>
      </c>
      <c r="C261" s="24"/>
      <c r="D261" s="24"/>
      <c r="E261" s="422" t="s">
        <v>192</v>
      </c>
      <c r="F261" s="1831">
        <f>G202</f>
        <v>0</v>
      </c>
      <c r="G261" s="1832"/>
      <c r="H261"/>
      <c r="I261"/>
    </row>
    <row r="262" spans="1:9" ht="15">
      <c r="A262" s="182"/>
      <c r="B262" s="23"/>
      <c r="C262" s="24"/>
      <c r="D262" s="24"/>
      <c r="E262" s="422"/>
      <c r="F262" s="1668"/>
      <c r="G262" s="1671"/>
      <c r="H262"/>
      <c r="I262"/>
    </row>
    <row r="263" spans="1:9" ht="16.5" customHeight="1">
      <c r="A263" s="182"/>
      <c r="B263" s="23"/>
      <c r="C263" s="24"/>
      <c r="D263" s="24"/>
      <c r="E263" s="401"/>
      <c r="F263" s="1668"/>
      <c r="G263" s="1671"/>
      <c r="H263"/>
      <c r="I263"/>
    </row>
    <row r="264" spans="1:9" ht="17.25" customHeight="1">
      <c r="A264" s="179" t="s">
        <v>445</v>
      </c>
      <c r="B264" s="180" t="s">
        <v>134</v>
      </c>
      <c r="C264" s="181"/>
      <c r="D264" s="181"/>
      <c r="E264" s="421" t="s">
        <v>192</v>
      </c>
      <c r="F264" s="1831">
        <f>G233</f>
        <v>0</v>
      </c>
      <c r="G264" s="1832"/>
      <c r="H264"/>
      <c r="I264"/>
    </row>
    <row r="265" spans="1:9" ht="15">
      <c r="A265" s="182"/>
      <c r="B265" s="185"/>
      <c r="C265" s="24"/>
      <c r="D265" s="24"/>
      <c r="E265" s="401"/>
      <c r="F265" s="1668"/>
      <c r="G265" s="1671"/>
      <c r="H265"/>
      <c r="I265"/>
    </row>
    <row r="266" spans="1:9" ht="15" customHeight="1">
      <c r="A266" s="182"/>
      <c r="B266" s="23"/>
      <c r="C266" s="24"/>
      <c r="D266" s="24"/>
      <c r="E266" s="401"/>
      <c r="F266" s="1668"/>
      <c r="G266" s="1671"/>
      <c r="H266"/>
      <c r="I266"/>
    </row>
    <row r="267" spans="1:9" ht="15">
      <c r="A267" s="186"/>
      <c r="B267" s="187" t="s">
        <v>450</v>
      </c>
      <c r="C267" s="188"/>
      <c r="D267" s="188"/>
      <c r="E267" s="423" t="s">
        <v>192</v>
      </c>
      <c r="F267" s="1833">
        <f>SUM(F246:G266)</f>
        <v>15000</v>
      </c>
      <c r="G267" s="1834"/>
      <c r="H267"/>
      <c r="I267"/>
    </row>
    <row r="268" spans="1:9" ht="17.25" customHeight="1">
      <c r="A268" s="15"/>
      <c r="B268" s="16"/>
      <c r="C268" s="17"/>
      <c r="D268" s="17"/>
      <c r="E268" s="424"/>
      <c r="F268" s="50"/>
      <c r="G268" s="85"/>
      <c r="H268"/>
      <c r="I268"/>
    </row>
    <row r="269" spans="1:9" ht="15.75" customHeight="1">
      <c r="A269" s="15"/>
      <c r="B269" s="16"/>
      <c r="C269" s="17"/>
      <c r="D269" s="17"/>
      <c r="E269" s="424"/>
      <c r="F269" s="50"/>
      <c r="G269" s="85"/>
      <c r="H269"/>
      <c r="I269"/>
    </row>
    <row r="270" spans="1:9" ht="14.25" customHeight="1">
      <c r="A270" s="15"/>
      <c r="B270" s="16"/>
      <c r="C270" s="17"/>
      <c r="D270" s="17"/>
      <c r="E270" s="424"/>
      <c r="F270" s="50"/>
      <c r="G270" s="85"/>
      <c r="H270"/>
      <c r="I270"/>
    </row>
    <row r="271" spans="1:9" ht="14.25" customHeight="1">
      <c r="A271" s="55"/>
      <c r="B271" s="56"/>
      <c r="C271" s="87"/>
      <c r="D271" s="57"/>
      <c r="E271" s="425"/>
      <c r="F271" s="1830"/>
      <c r="G271" s="1830"/>
      <c r="H271"/>
      <c r="I271"/>
    </row>
    <row r="272" spans="1:9" ht="21" customHeight="1">
      <c r="H272"/>
      <c r="I272"/>
    </row>
    <row r="273" spans="1:9" ht="21" customHeight="1">
      <c r="H273"/>
      <c r="I273"/>
    </row>
    <row r="274" spans="1:9" ht="21" customHeight="1">
      <c r="H274"/>
      <c r="I274"/>
    </row>
    <row r="275" spans="1:9" ht="21" customHeight="1">
      <c r="H275"/>
      <c r="I275"/>
    </row>
    <row r="276" spans="1:9" ht="20.25" customHeight="1">
      <c r="H276"/>
      <c r="I276"/>
    </row>
    <row r="277" spans="1:9" ht="86.25" customHeight="1">
      <c r="H277"/>
      <c r="I277"/>
    </row>
    <row r="278" spans="1:9" ht="69" customHeight="1">
      <c r="A278"/>
      <c r="B278"/>
      <c r="C278"/>
      <c r="D278"/>
      <c r="E278" s="53"/>
      <c r="F278"/>
      <c r="G278"/>
      <c r="H278"/>
      <c r="I278"/>
    </row>
    <row r="279" spans="1:9" ht="65.25" customHeight="1">
      <c r="H279"/>
      <c r="I279"/>
    </row>
    <row r="280" spans="1:9" ht="48.75" customHeight="1">
      <c r="H280"/>
      <c r="I280"/>
    </row>
    <row r="281" spans="1:9">
      <c r="A281"/>
      <c r="B281"/>
      <c r="C281"/>
      <c r="D281"/>
      <c r="E281" s="53"/>
      <c r="F281"/>
      <c r="G281"/>
    </row>
    <row r="282" spans="1:9" ht="12" customHeight="1">
      <c r="H282"/>
      <c r="I282"/>
    </row>
    <row r="283" spans="1:9" ht="13.5" customHeight="1">
      <c r="H283"/>
      <c r="I283"/>
    </row>
    <row r="284" spans="1:9">
      <c r="A284"/>
      <c r="B284"/>
      <c r="C284"/>
      <c r="D284"/>
      <c r="E284" s="53"/>
      <c r="F284"/>
      <c r="G284"/>
    </row>
    <row r="286" spans="1:9" ht="27.75" customHeight="1">
      <c r="H286"/>
      <c r="I286"/>
    </row>
    <row r="289" spans="1:9" ht="49.5" customHeight="1">
      <c r="A289"/>
      <c r="B289"/>
      <c r="C289"/>
      <c r="D289"/>
      <c r="E289" s="53"/>
      <c r="F289"/>
      <c r="G289"/>
      <c r="H289"/>
      <c r="I289"/>
    </row>
    <row r="290" spans="1:9">
      <c r="A290"/>
      <c r="B290"/>
      <c r="C290"/>
      <c r="D290"/>
      <c r="E290" s="53"/>
      <c r="F290"/>
      <c r="G290"/>
    </row>
    <row r="291" spans="1:9">
      <c r="A291"/>
      <c r="B291"/>
      <c r="C291"/>
      <c r="D291"/>
      <c r="E291" s="53"/>
      <c r="F291"/>
      <c r="G291"/>
    </row>
    <row r="292" spans="1:9">
      <c r="A292"/>
      <c r="B292"/>
      <c r="C292"/>
      <c r="D292"/>
      <c r="E292" s="53"/>
      <c r="F292"/>
      <c r="G292"/>
    </row>
    <row r="294" spans="1:9" ht="21.75" customHeight="1">
      <c r="H294"/>
      <c r="I294"/>
    </row>
    <row r="295" spans="1:9" ht="12" customHeight="1">
      <c r="A295"/>
      <c r="B295"/>
      <c r="C295"/>
      <c r="D295"/>
      <c r="E295" s="53"/>
      <c r="F295"/>
      <c r="G295"/>
      <c r="H295"/>
      <c r="I295"/>
    </row>
    <row r="296" spans="1:9" ht="12" customHeight="1">
      <c r="A296"/>
      <c r="B296"/>
      <c r="C296"/>
      <c r="D296"/>
      <c r="E296" s="53"/>
      <c r="F296"/>
      <c r="G296"/>
      <c r="H296"/>
      <c r="I296"/>
    </row>
    <row r="297" spans="1:9" ht="13.5" customHeight="1">
      <c r="A297"/>
      <c r="B297"/>
      <c r="C297"/>
      <c r="D297"/>
      <c r="E297" s="53"/>
      <c r="F297"/>
      <c r="G297"/>
      <c r="H297"/>
      <c r="I297"/>
    </row>
    <row r="300" spans="1:9" ht="27.75" customHeight="1">
      <c r="H300"/>
      <c r="I300"/>
    </row>
    <row r="301" spans="1:9" ht="15.75" customHeight="1">
      <c r="H301"/>
      <c r="I301"/>
    </row>
    <row r="302" spans="1:9" ht="12" customHeight="1">
      <c r="A302"/>
      <c r="B302"/>
      <c r="C302"/>
      <c r="D302"/>
      <c r="E302" s="53"/>
      <c r="F302"/>
      <c r="G302"/>
      <c r="H302"/>
      <c r="I302"/>
    </row>
    <row r="307" spans="1:9" ht="2.25" customHeight="1">
      <c r="H307"/>
      <c r="I307"/>
    </row>
    <row r="309" spans="1:9">
      <c r="A309"/>
      <c r="B309"/>
      <c r="C309"/>
      <c r="D309"/>
      <c r="E309" s="53"/>
      <c r="F309"/>
      <c r="G309"/>
    </row>
    <row r="314" spans="1:9" ht="79.5" customHeight="1">
      <c r="H314"/>
      <c r="I314"/>
    </row>
    <row r="316" spans="1:9" ht="15" customHeight="1">
      <c r="H316"/>
      <c r="I316"/>
    </row>
    <row r="317" spans="1:9" s="3" customFormat="1" ht="14.25" customHeight="1">
      <c r="A317" s="65"/>
      <c r="B317" s="65"/>
      <c r="C317" s="66"/>
      <c r="D317" s="67"/>
      <c r="E317" s="413"/>
      <c r="F317" s="59"/>
      <c r="G317" s="59"/>
    </row>
    <row r="318" spans="1:9" s="4" customFormat="1" ht="15.75">
      <c r="A318" s="65"/>
      <c r="B318" s="65"/>
      <c r="C318" s="66"/>
      <c r="D318" s="67"/>
      <c r="E318" s="413"/>
      <c r="F318" s="59"/>
      <c r="G318" s="59"/>
    </row>
    <row r="319" spans="1:9" s="5" customFormat="1" ht="15.75" customHeight="1">
      <c r="A319" s="65"/>
      <c r="B319" s="65"/>
      <c r="C319" s="66"/>
      <c r="D319" s="67"/>
      <c r="E319" s="413"/>
      <c r="F319" s="59"/>
      <c r="G319" s="59"/>
    </row>
    <row r="320" spans="1:9" s="8" customFormat="1">
      <c r="A320" s="65"/>
      <c r="B320" s="65"/>
      <c r="C320" s="66"/>
      <c r="D320" s="67"/>
      <c r="E320" s="413"/>
      <c r="F320" s="59"/>
      <c r="G320" s="59"/>
    </row>
    <row r="321" spans="1:7" s="8" customFormat="1">
      <c r="A321" s="65"/>
      <c r="B321" s="65"/>
      <c r="C321" s="66"/>
      <c r="D321" s="67"/>
      <c r="E321" s="413"/>
      <c r="F321" s="59"/>
      <c r="G321" s="59"/>
    </row>
    <row r="322" spans="1:7" s="5" customFormat="1" ht="15">
      <c r="A322" s="65"/>
      <c r="B322" s="65"/>
      <c r="C322" s="66"/>
      <c r="D322" s="67"/>
      <c r="E322" s="413"/>
      <c r="F322" s="59"/>
      <c r="G322" s="59"/>
    </row>
    <row r="323" spans="1:7" s="8" customFormat="1">
      <c r="A323" s="65"/>
      <c r="B323" s="65"/>
      <c r="C323" s="66"/>
      <c r="D323" s="67"/>
      <c r="E323" s="413"/>
      <c r="F323" s="59"/>
      <c r="G323" s="59"/>
    </row>
    <row r="324" spans="1:7" s="8" customFormat="1">
      <c r="A324" s="65"/>
      <c r="B324" s="65"/>
      <c r="C324" s="66"/>
      <c r="D324" s="67"/>
      <c r="E324" s="413"/>
      <c r="F324" s="59"/>
      <c r="G324" s="59"/>
    </row>
    <row r="325" spans="1:7" s="5" customFormat="1" ht="15">
      <c r="A325" s="65"/>
      <c r="B325" s="65"/>
      <c r="C325" s="66"/>
      <c r="D325" s="67"/>
      <c r="E325" s="413"/>
      <c r="F325" s="59"/>
      <c r="G325" s="59"/>
    </row>
    <row r="326" spans="1:7" s="8" customFormat="1">
      <c r="A326" s="65"/>
      <c r="B326" s="65"/>
      <c r="C326" s="66"/>
      <c r="D326" s="67"/>
      <c r="E326" s="413"/>
      <c r="F326" s="59"/>
      <c r="G326" s="59"/>
    </row>
    <row r="327" spans="1:7" s="8" customFormat="1">
      <c r="A327" s="65"/>
      <c r="B327" s="65"/>
      <c r="C327" s="66"/>
      <c r="D327" s="67"/>
      <c r="E327" s="413"/>
      <c r="F327" s="59"/>
      <c r="G327" s="59"/>
    </row>
    <row r="328" spans="1:7" s="5" customFormat="1" ht="15">
      <c r="A328" s="65"/>
      <c r="B328" s="65"/>
      <c r="C328" s="66"/>
      <c r="D328" s="67"/>
      <c r="E328" s="413"/>
      <c r="F328" s="59"/>
      <c r="G328" s="59"/>
    </row>
    <row r="329" spans="1:7" s="8" customFormat="1">
      <c r="A329" s="65"/>
      <c r="B329" s="65"/>
      <c r="C329" s="66"/>
      <c r="D329" s="67"/>
      <c r="E329" s="413"/>
      <c r="F329" s="59"/>
      <c r="G329" s="59"/>
    </row>
    <row r="330" spans="1:7" s="8" customFormat="1">
      <c r="A330" s="65"/>
      <c r="B330" s="65"/>
      <c r="C330" s="66"/>
      <c r="D330" s="67"/>
      <c r="E330" s="413"/>
      <c r="F330" s="59"/>
      <c r="G330" s="59"/>
    </row>
    <row r="331" spans="1:7" s="12" customFormat="1" ht="15.75">
      <c r="A331" s="65"/>
      <c r="B331" s="65"/>
      <c r="C331" s="66"/>
      <c r="D331" s="67"/>
      <c r="E331" s="413"/>
      <c r="F331" s="59"/>
      <c r="G331" s="59"/>
    </row>
    <row r="333" spans="1:7" s="13" customFormat="1" ht="25.5" customHeight="1">
      <c r="A333" s="65"/>
      <c r="B333" s="65"/>
      <c r="C333" s="66"/>
      <c r="D333" s="67"/>
      <c r="E333" s="413"/>
      <c r="F333" s="59"/>
      <c r="G333" s="59"/>
    </row>
    <row r="337" spans="1:9" ht="56.25" customHeight="1">
      <c r="H337"/>
      <c r="I337"/>
    </row>
    <row r="338" spans="1:9" ht="39.75" customHeight="1"/>
    <row r="339" spans="1:9" ht="25.5" customHeight="1"/>
    <row r="340" spans="1:9" ht="54" customHeight="1"/>
    <row r="341" spans="1:9" ht="22.5" customHeight="1"/>
    <row r="342" spans="1:9" ht="17.25" customHeight="1">
      <c r="A342"/>
      <c r="B342"/>
      <c r="C342"/>
      <c r="D342"/>
      <c r="E342" s="53"/>
      <c r="F342"/>
      <c r="G342"/>
    </row>
    <row r="343" spans="1:9" ht="20.25" customHeight="1">
      <c r="A343"/>
      <c r="B343"/>
      <c r="C343"/>
      <c r="D343"/>
      <c r="E343" s="53"/>
      <c r="F343"/>
      <c r="G343"/>
    </row>
    <row r="344" spans="1:9" ht="26.25" customHeight="1">
      <c r="A344"/>
      <c r="B344"/>
      <c r="C344"/>
      <c r="D344"/>
      <c r="E344" s="53"/>
      <c r="F344"/>
      <c r="G344"/>
    </row>
    <row r="345" spans="1:9" ht="21.75" customHeight="1">
      <c r="A345"/>
      <c r="B345"/>
      <c r="C345"/>
      <c r="D345"/>
      <c r="E345" s="53"/>
      <c r="F345"/>
      <c r="G345"/>
    </row>
    <row r="346" spans="1:9" ht="22.5" customHeight="1">
      <c r="A346"/>
      <c r="B346"/>
      <c r="C346"/>
      <c r="D346"/>
      <c r="E346" s="53"/>
      <c r="F346"/>
      <c r="G346"/>
    </row>
    <row r="347" spans="1:9" ht="20.25" customHeight="1">
      <c r="A347"/>
      <c r="B347"/>
      <c r="C347"/>
      <c r="D347"/>
      <c r="E347" s="53"/>
      <c r="F347"/>
      <c r="G347"/>
      <c r="H347"/>
      <c r="I347"/>
    </row>
    <row r="348" spans="1:9" ht="219" customHeight="1">
      <c r="A348"/>
      <c r="B348"/>
      <c r="C348"/>
      <c r="D348"/>
      <c r="E348" s="53"/>
      <c r="F348"/>
      <c r="G348"/>
      <c r="H348"/>
      <c r="I348"/>
    </row>
    <row r="349" spans="1:9" ht="40.5" customHeight="1">
      <c r="A349"/>
      <c r="B349"/>
      <c r="C349"/>
      <c r="D349"/>
      <c r="E349" s="53"/>
      <c r="F349"/>
      <c r="G349"/>
      <c r="H349"/>
      <c r="I349"/>
    </row>
    <row r="350" spans="1:9" ht="42.75" customHeight="1">
      <c r="A350"/>
      <c r="B350"/>
      <c r="C350"/>
      <c r="D350"/>
      <c r="E350" s="53"/>
      <c r="F350"/>
      <c r="G350"/>
      <c r="H350"/>
      <c r="I350"/>
    </row>
    <row r="351" spans="1:9" ht="168.75" customHeight="1">
      <c r="H351"/>
      <c r="I351"/>
    </row>
    <row r="352" spans="1:9" ht="28.5" customHeight="1">
      <c r="A352"/>
      <c r="B352"/>
      <c r="C352"/>
      <c r="D352"/>
      <c r="E352" s="53"/>
      <c r="F352"/>
      <c r="G352"/>
      <c r="H352"/>
      <c r="I352"/>
    </row>
    <row r="353" spans="1:9" ht="19.5" customHeight="1">
      <c r="A353"/>
      <c r="B353"/>
      <c r="C353"/>
      <c r="D353"/>
      <c r="E353" s="53"/>
      <c r="F353"/>
      <c r="G353"/>
      <c r="H353"/>
      <c r="I353"/>
    </row>
    <row r="354" spans="1:9" ht="15" customHeight="1">
      <c r="A354"/>
      <c r="B354"/>
      <c r="C354"/>
      <c r="D354"/>
      <c r="E354" s="53"/>
      <c r="F354"/>
      <c r="G354"/>
      <c r="H354"/>
      <c r="I354"/>
    </row>
    <row r="355" spans="1:9" ht="11.25" customHeight="1">
      <c r="A355"/>
      <c r="B355"/>
      <c r="C355"/>
      <c r="D355"/>
      <c r="E355" s="53"/>
      <c r="F355"/>
      <c r="G355"/>
      <c r="H355"/>
      <c r="I355"/>
    </row>
    <row r="356" spans="1:9">
      <c r="A356"/>
      <c r="B356"/>
      <c r="C356"/>
      <c r="D356"/>
      <c r="E356" s="53"/>
      <c r="F356"/>
      <c r="G356"/>
    </row>
    <row r="357" spans="1:9" ht="7.5" customHeight="1">
      <c r="A357"/>
      <c r="B357"/>
      <c r="C357"/>
      <c r="D357"/>
      <c r="E357" s="53"/>
      <c r="F357"/>
      <c r="G357"/>
      <c r="H357"/>
      <c r="I357"/>
    </row>
    <row r="358" spans="1:9" ht="15.75" customHeight="1">
      <c r="A358"/>
      <c r="B358"/>
      <c r="C358"/>
      <c r="D358"/>
      <c r="E358" s="53"/>
      <c r="F358"/>
      <c r="G358"/>
      <c r="H358"/>
      <c r="I358"/>
    </row>
    <row r="359" spans="1:9" ht="12" customHeight="1">
      <c r="A359"/>
      <c r="B359"/>
      <c r="C359"/>
      <c r="D359"/>
      <c r="E359" s="53"/>
      <c r="F359"/>
      <c r="G359"/>
      <c r="H359"/>
      <c r="I359"/>
    </row>
    <row r="360" spans="1:9" ht="78" customHeight="1">
      <c r="A360"/>
      <c r="B360"/>
      <c r="C360"/>
      <c r="D360"/>
      <c r="E360" s="53"/>
      <c r="F360"/>
      <c r="G360"/>
      <c r="H360"/>
      <c r="I360"/>
    </row>
    <row r="361" spans="1:9" ht="18" customHeight="1">
      <c r="A361"/>
      <c r="B361"/>
      <c r="C361"/>
      <c r="D361"/>
      <c r="E361" s="53"/>
      <c r="F361"/>
      <c r="G361"/>
      <c r="H361"/>
      <c r="I361"/>
    </row>
    <row r="362" spans="1:9" ht="24.75" customHeight="1">
      <c r="A362"/>
      <c r="B362"/>
      <c r="C362"/>
      <c r="D362"/>
      <c r="E362" s="53"/>
      <c r="F362"/>
      <c r="G362"/>
      <c r="H362"/>
      <c r="I362"/>
    </row>
    <row r="363" spans="1:9" ht="126" customHeight="1">
      <c r="A363"/>
      <c r="B363"/>
      <c r="C363"/>
      <c r="D363"/>
      <c r="E363" s="53"/>
      <c r="F363"/>
      <c r="G363"/>
      <c r="H363"/>
      <c r="I363"/>
    </row>
    <row r="364" spans="1:9" ht="23.25" customHeight="1">
      <c r="A364"/>
      <c r="B364"/>
      <c r="C364"/>
      <c r="D364"/>
      <c r="E364" s="53"/>
      <c r="F364"/>
      <c r="G364"/>
      <c r="H364"/>
      <c r="I364"/>
    </row>
    <row r="365" spans="1:9" ht="20.25" customHeight="1">
      <c r="A365"/>
      <c r="B365"/>
      <c r="C365"/>
      <c r="D365"/>
      <c r="E365" s="53"/>
      <c r="F365"/>
      <c r="G365"/>
      <c r="H365"/>
      <c r="I365"/>
    </row>
    <row r="366" spans="1:9" ht="13.5" customHeight="1">
      <c r="A366"/>
      <c r="B366"/>
      <c r="C366"/>
      <c r="D366"/>
      <c r="E366" s="53"/>
      <c r="F366"/>
      <c r="G366"/>
      <c r="H366"/>
      <c r="I366"/>
    </row>
    <row r="367" spans="1:9" ht="108" customHeight="1">
      <c r="A367"/>
      <c r="B367"/>
      <c r="C367"/>
      <c r="D367"/>
      <c r="E367" s="53"/>
      <c r="F367"/>
      <c r="G367"/>
      <c r="H367"/>
      <c r="I367"/>
    </row>
    <row r="368" spans="1:9" ht="18.75" customHeight="1">
      <c r="A368"/>
      <c r="B368"/>
      <c r="C368"/>
      <c r="D368"/>
      <c r="E368" s="53"/>
      <c r="F368"/>
      <c r="G368"/>
      <c r="H368"/>
      <c r="I368"/>
    </row>
    <row r="369" spans="1:9" ht="21" customHeight="1">
      <c r="A369"/>
      <c r="B369"/>
      <c r="C369"/>
      <c r="D369"/>
      <c r="E369" s="53"/>
      <c r="F369"/>
      <c r="G369"/>
      <c r="H369"/>
      <c r="I369"/>
    </row>
    <row r="370" spans="1:9" ht="21" customHeight="1">
      <c r="A370"/>
      <c r="B370"/>
      <c r="C370"/>
      <c r="D370"/>
      <c r="E370" s="53"/>
      <c r="F370"/>
      <c r="G370"/>
      <c r="H370"/>
      <c r="I370"/>
    </row>
    <row r="371" spans="1:9" ht="105" customHeight="1">
      <c r="A371"/>
      <c r="B371"/>
      <c r="C371"/>
      <c r="D371"/>
      <c r="E371" s="53"/>
      <c r="F371"/>
      <c r="G371"/>
      <c r="H371"/>
      <c r="I371"/>
    </row>
    <row r="372" spans="1:9" ht="18.75" customHeight="1">
      <c r="A372"/>
      <c r="B372"/>
      <c r="C372"/>
      <c r="D372"/>
      <c r="E372" s="53"/>
      <c r="F372"/>
      <c r="G372"/>
      <c r="H372"/>
      <c r="I372"/>
    </row>
    <row r="373" spans="1:9" ht="19.5" customHeight="1">
      <c r="A373"/>
      <c r="B373"/>
      <c r="C373"/>
      <c r="D373"/>
      <c r="E373" s="53"/>
      <c r="F373"/>
      <c r="G373"/>
      <c r="H373"/>
      <c r="I373"/>
    </row>
    <row r="374" spans="1:9" ht="16.5" customHeight="1">
      <c r="A374"/>
      <c r="B374"/>
      <c r="C374"/>
      <c r="D374"/>
      <c r="E374" s="53"/>
      <c r="F374"/>
      <c r="G374"/>
      <c r="H374"/>
      <c r="I374"/>
    </row>
    <row r="375" spans="1:9" ht="63.75" customHeight="1">
      <c r="A375"/>
      <c r="B375"/>
      <c r="C375"/>
      <c r="D375"/>
      <c r="E375" s="53"/>
      <c r="F375"/>
      <c r="G375"/>
      <c r="H375"/>
      <c r="I375"/>
    </row>
    <row r="376" spans="1:9" ht="15.75" customHeight="1">
      <c r="H376"/>
      <c r="I376"/>
    </row>
    <row r="377" spans="1:9" ht="15.75" customHeight="1">
      <c r="H377"/>
      <c r="I377"/>
    </row>
    <row r="378" spans="1:9" ht="17.25" customHeight="1">
      <c r="H378"/>
      <c r="I378"/>
    </row>
    <row r="379" spans="1:9">
      <c r="A379"/>
      <c r="B379"/>
      <c r="C379"/>
      <c r="D379"/>
      <c r="E379" s="53"/>
      <c r="F379"/>
      <c r="G379"/>
      <c r="H379"/>
      <c r="I379"/>
    </row>
    <row r="380" spans="1:9" ht="26.25" customHeight="1">
      <c r="H380"/>
      <c r="I380"/>
    </row>
    <row r="384" spans="1:9" ht="93" customHeight="1">
      <c r="A384"/>
      <c r="B384"/>
      <c r="C384"/>
      <c r="D384"/>
      <c r="E384" s="53"/>
      <c r="F384"/>
      <c r="G384"/>
      <c r="H384"/>
    </row>
    <row r="385" spans="1:9">
      <c r="A385"/>
      <c r="B385"/>
      <c r="C385"/>
      <c r="D385"/>
      <c r="E385" s="53"/>
      <c r="F385"/>
      <c r="G385"/>
    </row>
    <row r="386" spans="1:9">
      <c r="A386"/>
      <c r="B386"/>
      <c r="C386"/>
      <c r="D386"/>
      <c r="E386" s="53"/>
      <c r="F386"/>
      <c r="G386"/>
    </row>
    <row r="387" spans="1:9">
      <c r="A387"/>
      <c r="B387"/>
      <c r="C387"/>
      <c r="D387"/>
      <c r="E387" s="53"/>
      <c r="F387"/>
      <c r="G387"/>
    </row>
    <row r="389" spans="1:9">
      <c r="A389"/>
      <c r="B389"/>
      <c r="C389"/>
      <c r="D389"/>
      <c r="E389" s="53"/>
      <c r="F389"/>
      <c r="G389"/>
      <c r="H389"/>
      <c r="I389"/>
    </row>
    <row r="390" spans="1:9">
      <c r="H390"/>
      <c r="I390"/>
    </row>
    <row r="391" spans="1:9">
      <c r="H391"/>
      <c r="I391"/>
    </row>
    <row r="392" spans="1:9">
      <c r="H392"/>
      <c r="I392"/>
    </row>
    <row r="394" spans="1:9" ht="15" customHeight="1">
      <c r="H394"/>
    </row>
    <row r="397" spans="1:9" ht="69" customHeight="1"/>
    <row r="399" spans="1:9" ht="65.25" customHeight="1"/>
    <row r="403" spans="1:9" s="1" customFormat="1">
      <c r="A403" s="65"/>
      <c r="B403" s="65"/>
      <c r="C403" s="66"/>
      <c r="D403" s="67"/>
      <c r="E403" s="413"/>
      <c r="F403" s="59"/>
      <c r="G403" s="59"/>
      <c r="H403" s="74"/>
      <c r="I403" s="74"/>
    </row>
    <row r="406" spans="1:9" ht="13.5" customHeight="1">
      <c r="A406"/>
      <c r="B406"/>
      <c r="C406"/>
      <c r="D406"/>
      <c r="E406" s="53"/>
      <c r="F406"/>
      <c r="G406"/>
    </row>
    <row r="407" spans="1:9" ht="12" customHeight="1">
      <c r="A407"/>
      <c r="B407"/>
      <c r="C407"/>
      <c r="D407"/>
      <c r="E407" s="53"/>
      <c r="F407"/>
      <c r="G407"/>
      <c r="I407"/>
    </row>
    <row r="409" spans="1:9">
      <c r="A409"/>
      <c r="B409"/>
      <c r="C409"/>
      <c r="D409"/>
      <c r="E409" s="53"/>
      <c r="F409"/>
      <c r="G409"/>
      <c r="I409"/>
    </row>
    <row r="410" spans="1:9">
      <c r="A410"/>
      <c r="B410"/>
      <c r="C410"/>
      <c r="D410"/>
      <c r="E410" s="53"/>
      <c r="F410"/>
      <c r="G410"/>
      <c r="I410"/>
    </row>
    <row r="411" spans="1:9" ht="12" customHeight="1">
      <c r="A411"/>
      <c r="B411"/>
      <c r="C411"/>
      <c r="D411"/>
      <c r="E411" s="53"/>
      <c r="F411"/>
      <c r="G411"/>
      <c r="H411"/>
      <c r="I411"/>
    </row>
    <row r="412" spans="1:9" ht="19.5" customHeight="1">
      <c r="A412"/>
      <c r="B412"/>
      <c r="C412"/>
      <c r="D412"/>
      <c r="E412" s="53"/>
      <c r="F412"/>
      <c r="G412"/>
      <c r="H412"/>
      <c r="I412"/>
    </row>
    <row r="413" spans="1:9">
      <c r="A413"/>
      <c r="B413"/>
      <c r="C413"/>
      <c r="D413"/>
      <c r="E413" s="53"/>
      <c r="F413"/>
      <c r="G413"/>
    </row>
    <row r="414" spans="1:9">
      <c r="A414"/>
      <c r="B414"/>
      <c r="C414"/>
      <c r="D414"/>
      <c r="E414" s="53"/>
      <c r="F414"/>
      <c r="G414"/>
      <c r="H414"/>
      <c r="I414"/>
    </row>
    <row r="415" spans="1:9">
      <c r="A415"/>
      <c r="B415"/>
      <c r="C415"/>
      <c r="D415"/>
      <c r="E415" s="53"/>
      <c r="F415"/>
      <c r="G415"/>
      <c r="H415"/>
      <c r="I415"/>
    </row>
    <row r="416" spans="1:9" ht="12.75" customHeight="1">
      <c r="A416"/>
      <c r="B416"/>
      <c r="C416"/>
      <c r="D416"/>
      <c r="E416" s="53"/>
      <c r="F416"/>
      <c r="G416"/>
      <c r="H416"/>
      <c r="I416"/>
    </row>
    <row r="417" spans="1:9">
      <c r="A417"/>
      <c r="B417"/>
      <c r="C417"/>
      <c r="D417"/>
      <c r="E417" s="53"/>
      <c r="F417"/>
      <c r="G417"/>
      <c r="H417"/>
      <c r="I417"/>
    </row>
    <row r="418" spans="1:9">
      <c r="A418"/>
      <c r="B418"/>
      <c r="C418"/>
      <c r="D418"/>
      <c r="E418" s="53"/>
      <c r="F418"/>
      <c r="G418"/>
      <c r="H418"/>
      <c r="I418"/>
    </row>
    <row r="419" spans="1:9">
      <c r="A419"/>
      <c r="B419"/>
      <c r="C419"/>
      <c r="D419"/>
      <c r="E419" s="53"/>
      <c r="F419"/>
      <c r="G419"/>
      <c r="H419"/>
      <c r="I419"/>
    </row>
    <row r="420" spans="1:9">
      <c r="A420"/>
      <c r="B420"/>
      <c r="C420"/>
      <c r="D420"/>
      <c r="E420" s="53"/>
      <c r="F420"/>
      <c r="G420"/>
      <c r="H420"/>
      <c r="I420"/>
    </row>
    <row r="421" spans="1:9" ht="16.5" customHeight="1">
      <c r="A421"/>
      <c r="B421"/>
      <c r="C421"/>
      <c r="D421"/>
      <c r="E421" s="53"/>
      <c r="F421"/>
      <c r="G421"/>
      <c r="H421"/>
      <c r="I421"/>
    </row>
    <row r="422" spans="1:9" ht="24.75" customHeight="1">
      <c r="H422"/>
      <c r="I422"/>
    </row>
    <row r="423" spans="1:9" ht="18.75" customHeight="1">
      <c r="A423"/>
      <c r="B423"/>
      <c r="C423"/>
      <c r="D423"/>
      <c r="E423" s="53"/>
      <c r="F423"/>
      <c r="G423"/>
      <c r="H423"/>
      <c r="I423"/>
    </row>
    <row r="424" spans="1:9" ht="13.5" customHeight="1">
      <c r="A424"/>
      <c r="B424"/>
      <c r="C424"/>
      <c r="D424"/>
      <c r="E424" s="53"/>
      <c r="F424"/>
      <c r="G424"/>
      <c r="H424"/>
      <c r="I424"/>
    </row>
    <row r="425" spans="1:9" ht="12" customHeight="1">
      <c r="A425"/>
      <c r="B425"/>
      <c r="C425"/>
      <c r="D425"/>
      <c r="E425" s="53"/>
      <c r="F425"/>
      <c r="G425"/>
      <c r="H425"/>
      <c r="I425"/>
    </row>
    <row r="426" spans="1:9" ht="15.75" customHeight="1">
      <c r="H426"/>
      <c r="I426"/>
    </row>
    <row r="427" spans="1:9">
      <c r="A427"/>
      <c r="B427"/>
      <c r="C427"/>
      <c r="D427"/>
      <c r="E427" s="53"/>
      <c r="F427"/>
      <c r="G427"/>
    </row>
    <row r="428" spans="1:9" ht="9" customHeight="1">
      <c r="A428"/>
      <c r="B428"/>
      <c r="C428"/>
      <c r="D428"/>
      <c r="E428" s="53"/>
      <c r="F428"/>
      <c r="G428"/>
      <c r="H428"/>
      <c r="I428"/>
    </row>
    <row r="429" spans="1:9" ht="15" customHeight="1">
      <c r="A429"/>
      <c r="B429"/>
      <c r="C429"/>
      <c r="D429"/>
      <c r="E429" s="53"/>
      <c r="F429"/>
      <c r="G429"/>
      <c r="H429"/>
      <c r="I429"/>
    </row>
    <row r="430" spans="1:9" ht="15" customHeight="1">
      <c r="A430"/>
      <c r="B430"/>
      <c r="C430"/>
      <c r="D430"/>
      <c r="E430" s="53"/>
      <c r="F430"/>
      <c r="G430"/>
      <c r="H430"/>
      <c r="I430"/>
    </row>
    <row r="431" spans="1:9">
      <c r="A431"/>
      <c r="B431"/>
      <c r="C431"/>
      <c r="D431"/>
      <c r="E431" s="53"/>
      <c r="F431"/>
      <c r="G431"/>
    </row>
    <row r="432" spans="1:9">
      <c r="A432"/>
      <c r="B432"/>
      <c r="C432"/>
      <c r="D432"/>
      <c r="E432" s="53"/>
      <c r="F432"/>
      <c r="G432"/>
      <c r="H432"/>
      <c r="I432"/>
    </row>
    <row r="433" spans="1:9">
      <c r="A433"/>
      <c r="B433"/>
      <c r="C433"/>
      <c r="D433"/>
      <c r="E433" s="53"/>
      <c r="F433"/>
      <c r="G433"/>
      <c r="H433"/>
      <c r="I433"/>
    </row>
    <row r="434" spans="1:9" ht="18" customHeight="1">
      <c r="A434"/>
      <c r="B434"/>
      <c r="C434"/>
      <c r="D434"/>
      <c r="E434" s="53"/>
      <c r="F434"/>
      <c r="G434"/>
      <c r="H434"/>
      <c r="I434"/>
    </row>
    <row r="435" spans="1:9">
      <c r="A435"/>
      <c r="B435"/>
      <c r="C435"/>
      <c r="D435"/>
      <c r="E435" s="53"/>
      <c r="F435"/>
      <c r="G435"/>
      <c r="H435"/>
      <c r="I435"/>
    </row>
    <row r="436" spans="1:9">
      <c r="A436"/>
      <c r="B436"/>
      <c r="C436"/>
      <c r="D436"/>
      <c r="E436" s="53"/>
      <c r="F436"/>
      <c r="G436"/>
      <c r="H436"/>
      <c r="I436"/>
    </row>
    <row r="437" spans="1:9">
      <c r="A437"/>
      <c r="B437"/>
      <c r="C437"/>
      <c r="D437"/>
      <c r="E437" s="53"/>
      <c r="F437"/>
      <c r="G437"/>
      <c r="H437"/>
      <c r="I437"/>
    </row>
    <row r="438" spans="1:9" ht="14.25" customHeight="1">
      <c r="A438"/>
      <c r="B438"/>
      <c r="C438"/>
      <c r="D438"/>
      <c r="E438" s="53"/>
      <c r="F438"/>
      <c r="G438"/>
      <c r="H438"/>
      <c r="I438"/>
    </row>
    <row r="439" spans="1:9">
      <c r="A439"/>
      <c r="B439"/>
      <c r="C439"/>
      <c r="D439"/>
      <c r="E439" s="53"/>
      <c r="F439"/>
      <c r="G439"/>
      <c r="H439"/>
      <c r="I439"/>
    </row>
    <row r="440" spans="1:9">
      <c r="A440"/>
      <c r="B440"/>
      <c r="C440"/>
      <c r="D440"/>
      <c r="E440" s="53"/>
      <c r="F440"/>
      <c r="G440"/>
      <c r="H440"/>
      <c r="I440"/>
    </row>
    <row r="441" spans="1:9">
      <c r="A441"/>
      <c r="B441"/>
      <c r="C441"/>
      <c r="D441"/>
      <c r="E441" s="53"/>
      <c r="F441"/>
      <c r="G441"/>
      <c r="H441"/>
      <c r="I441"/>
    </row>
    <row r="442" spans="1:9" ht="18" customHeight="1">
      <c r="A442"/>
      <c r="B442"/>
      <c r="C442"/>
      <c r="D442"/>
      <c r="E442" s="53"/>
      <c r="F442"/>
      <c r="G442"/>
      <c r="H442"/>
      <c r="I442"/>
    </row>
    <row r="443" spans="1:9">
      <c r="A443"/>
      <c r="B443"/>
      <c r="C443"/>
      <c r="D443"/>
      <c r="E443" s="53"/>
      <c r="F443"/>
      <c r="G443"/>
      <c r="H443"/>
      <c r="I443"/>
    </row>
    <row r="444" spans="1:9">
      <c r="A444"/>
      <c r="B444"/>
      <c r="C444"/>
      <c r="D444"/>
      <c r="E444" s="53"/>
      <c r="F444"/>
      <c r="G444"/>
      <c r="H444"/>
      <c r="I444"/>
    </row>
    <row r="445" spans="1:9">
      <c r="A445"/>
      <c r="B445"/>
      <c r="C445"/>
      <c r="D445"/>
      <c r="E445" s="53"/>
      <c r="F445"/>
      <c r="G445"/>
      <c r="H445"/>
      <c r="I445"/>
    </row>
    <row r="446" spans="1:9" ht="15.75" customHeight="1">
      <c r="H446"/>
      <c r="I446"/>
    </row>
    <row r="447" spans="1:9">
      <c r="A447"/>
      <c r="B447"/>
      <c r="C447"/>
      <c r="D447"/>
      <c r="E447" s="53"/>
      <c r="F447"/>
      <c r="G447"/>
      <c r="H447"/>
      <c r="I447"/>
    </row>
    <row r="448" spans="1:9">
      <c r="A448"/>
      <c r="B448"/>
      <c r="C448"/>
      <c r="D448"/>
      <c r="E448" s="53"/>
      <c r="F448"/>
      <c r="G448"/>
      <c r="H448"/>
      <c r="I448"/>
    </row>
    <row r="449" spans="1:9" ht="17.25" customHeight="1">
      <c r="A449"/>
      <c r="B449"/>
      <c r="C449"/>
      <c r="D449"/>
      <c r="E449" s="53"/>
      <c r="F449"/>
      <c r="G449"/>
      <c r="H449"/>
      <c r="I449"/>
    </row>
    <row r="450" spans="1:9" ht="18.75" customHeight="1">
      <c r="A450"/>
      <c r="B450"/>
      <c r="C450"/>
      <c r="D450"/>
      <c r="E450" s="53"/>
      <c r="F450"/>
      <c r="G450"/>
      <c r="H450"/>
      <c r="I450"/>
    </row>
    <row r="451" spans="1:9">
      <c r="A451"/>
      <c r="B451"/>
      <c r="C451"/>
      <c r="D451"/>
      <c r="E451" s="53"/>
      <c r="F451"/>
      <c r="G451"/>
    </row>
    <row r="452" spans="1:9">
      <c r="A452"/>
      <c r="B452"/>
      <c r="C452"/>
      <c r="D452"/>
      <c r="E452" s="53"/>
      <c r="F452"/>
      <c r="G452"/>
      <c r="H452"/>
      <c r="I452"/>
    </row>
    <row r="453" spans="1:9" ht="16.5" customHeight="1">
      <c r="H453"/>
      <c r="I453"/>
    </row>
    <row r="454" spans="1:9" ht="18" customHeight="1">
      <c r="A454"/>
      <c r="B454"/>
      <c r="C454"/>
      <c r="D454"/>
      <c r="E454" s="53"/>
      <c r="F454"/>
      <c r="G454"/>
      <c r="H454"/>
      <c r="I454"/>
    </row>
    <row r="455" spans="1:9" ht="16.5" customHeight="1">
      <c r="A455"/>
      <c r="B455"/>
      <c r="C455"/>
      <c r="D455"/>
      <c r="E455" s="53"/>
      <c r="F455"/>
      <c r="G455"/>
      <c r="H455"/>
      <c r="I455"/>
    </row>
    <row r="456" spans="1:9" ht="18.75" customHeight="1">
      <c r="A456"/>
      <c r="B456"/>
      <c r="C456"/>
      <c r="D456"/>
      <c r="E456" s="53"/>
      <c r="F456"/>
      <c r="G456"/>
      <c r="H456"/>
      <c r="I456"/>
    </row>
    <row r="457" spans="1:9" ht="23.25" customHeight="1">
      <c r="A457"/>
      <c r="B457"/>
      <c r="C457"/>
      <c r="D457"/>
      <c r="E457" s="53"/>
      <c r="F457"/>
      <c r="G457"/>
      <c r="H457"/>
      <c r="I457"/>
    </row>
    <row r="458" spans="1:9">
      <c r="A458"/>
      <c r="B458"/>
      <c r="C458"/>
      <c r="D458"/>
      <c r="E458" s="53"/>
      <c r="F458"/>
      <c r="G458"/>
    </row>
    <row r="459" spans="1:9" ht="33" customHeight="1">
      <c r="A459"/>
      <c r="B459"/>
      <c r="C459"/>
      <c r="D459"/>
      <c r="E459" s="53"/>
      <c r="F459"/>
      <c r="G459"/>
      <c r="H459"/>
      <c r="I459"/>
    </row>
    <row r="460" spans="1:9" ht="36.75" customHeight="1">
      <c r="H460"/>
      <c r="I460"/>
    </row>
    <row r="461" spans="1:9" ht="9.75" customHeight="1">
      <c r="H461"/>
      <c r="I461"/>
    </row>
    <row r="462" spans="1:9" ht="6.75" customHeight="1">
      <c r="A462"/>
      <c r="B462"/>
      <c r="C462"/>
      <c r="D462"/>
      <c r="E462" s="53"/>
      <c r="F462"/>
      <c r="G462"/>
      <c r="H462"/>
    </row>
    <row r="463" spans="1:9" ht="10.5" customHeight="1">
      <c r="A463"/>
      <c r="B463"/>
      <c r="C463"/>
      <c r="D463"/>
      <c r="E463" s="53"/>
      <c r="F463"/>
      <c r="G463"/>
      <c r="H463"/>
      <c r="I463"/>
    </row>
    <row r="464" spans="1:9" ht="12" customHeight="1">
      <c r="A464"/>
      <c r="B464"/>
      <c r="C464"/>
      <c r="D464"/>
      <c r="E464" s="53"/>
      <c r="F464"/>
      <c r="G464"/>
      <c r="H464"/>
      <c r="I464"/>
    </row>
    <row r="465" spans="1:9">
      <c r="A465"/>
      <c r="B465"/>
      <c r="C465"/>
      <c r="D465"/>
      <c r="E465" s="53"/>
      <c r="F465"/>
      <c r="G465"/>
    </row>
    <row r="467" spans="1:9" ht="17.25" customHeight="1">
      <c r="H467"/>
    </row>
    <row r="468" spans="1:9" ht="10.5" customHeight="1">
      <c r="A468"/>
      <c r="B468"/>
      <c r="C468"/>
      <c r="D468"/>
      <c r="E468" s="53"/>
      <c r="F468"/>
      <c r="G468"/>
      <c r="H468"/>
    </row>
    <row r="469" spans="1:9" ht="39" hidden="1" customHeight="1">
      <c r="H469"/>
    </row>
    <row r="470" spans="1:9" ht="18.75" customHeight="1">
      <c r="H470"/>
    </row>
    <row r="473" spans="1:9">
      <c r="H473"/>
      <c r="I473"/>
    </row>
    <row r="479" spans="1:9" ht="89.25" customHeight="1">
      <c r="I479"/>
    </row>
    <row r="480" spans="1:9" ht="21.75" customHeight="1">
      <c r="I480"/>
    </row>
    <row r="484" spans="1:8" ht="40.5" customHeight="1">
      <c r="H484" s="88"/>
    </row>
    <row r="485" spans="1:8" s="3" customFormat="1" ht="15.75">
      <c r="A485" s="65"/>
      <c r="B485" s="65"/>
      <c r="C485" s="66"/>
      <c r="D485" s="67"/>
      <c r="E485" s="413"/>
      <c r="F485" s="59"/>
      <c r="G485" s="59"/>
    </row>
    <row r="486" spans="1:8" s="4" customFormat="1" ht="15.75">
      <c r="A486" s="65"/>
      <c r="B486" s="65"/>
      <c r="C486" s="66"/>
      <c r="D486" s="67"/>
      <c r="E486" s="413"/>
      <c r="F486" s="59"/>
      <c r="G486" s="59"/>
    </row>
    <row r="487" spans="1:8" s="5" customFormat="1" ht="15">
      <c r="A487" s="65"/>
      <c r="B487" s="65"/>
      <c r="C487" s="66"/>
      <c r="D487" s="67"/>
      <c r="E487" s="413"/>
      <c r="F487" s="59"/>
      <c r="G487" s="59"/>
    </row>
    <row r="488" spans="1:8" s="8" customFormat="1">
      <c r="A488" s="65"/>
      <c r="B488" s="65"/>
      <c r="C488" s="66"/>
      <c r="D488" s="67"/>
      <c r="E488" s="413"/>
      <c r="F488" s="59"/>
      <c r="G488" s="59"/>
    </row>
    <row r="489" spans="1:8" s="8" customFormat="1">
      <c r="A489" s="65"/>
      <c r="B489" s="65"/>
      <c r="C489" s="66"/>
      <c r="D489" s="67"/>
      <c r="E489" s="413"/>
      <c r="F489" s="59"/>
      <c r="G489" s="59"/>
    </row>
    <row r="490" spans="1:8" s="5" customFormat="1" ht="15">
      <c r="A490" s="65"/>
      <c r="B490" s="65"/>
      <c r="C490" s="66"/>
      <c r="D490" s="67"/>
      <c r="E490" s="413"/>
      <c r="F490" s="59"/>
      <c r="G490" s="59"/>
    </row>
    <row r="491" spans="1:8" s="8" customFormat="1">
      <c r="A491" s="65"/>
      <c r="B491" s="65"/>
      <c r="C491" s="66"/>
      <c r="D491" s="67"/>
      <c r="E491" s="413"/>
      <c r="F491" s="59"/>
      <c r="G491" s="59"/>
    </row>
    <row r="492" spans="1:8" s="8" customFormat="1">
      <c r="A492" s="65"/>
      <c r="B492" s="65"/>
      <c r="C492" s="66"/>
      <c r="D492" s="67"/>
      <c r="E492" s="413"/>
      <c r="F492" s="59"/>
      <c r="G492" s="59"/>
    </row>
    <row r="493" spans="1:8" s="8" customFormat="1">
      <c r="A493" s="65"/>
      <c r="B493" s="65"/>
      <c r="C493" s="66"/>
      <c r="D493" s="67"/>
      <c r="E493" s="413"/>
      <c r="F493" s="59"/>
      <c r="G493" s="59"/>
    </row>
    <row r="494" spans="1:8" s="5" customFormat="1" ht="15">
      <c r="A494" s="65"/>
      <c r="B494" s="65"/>
      <c r="C494" s="66"/>
      <c r="D494" s="67"/>
      <c r="E494" s="413"/>
      <c r="F494" s="59"/>
      <c r="G494" s="59"/>
    </row>
    <row r="495" spans="1:8" s="5" customFormat="1" ht="15">
      <c r="A495" s="65"/>
      <c r="B495" s="65"/>
      <c r="C495" s="66"/>
      <c r="D495" s="67"/>
      <c r="E495" s="413"/>
      <c r="F495" s="59"/>
      <c r="G495" s="59"/>
    </row>
    <row r="496" spans="1:8" s="5" customFormat="1" ht="15">
      <c r="A496" s="65"/>
      <c r="B496" s="65"/>
      <c r="C496" s="66"/>
      <c r="D496" s="67"/>
      <c r="E496" s="413"/>
      <c r="F496" s="59"/>
      <c r="G496" s="59"/>
    </row>
    <row r="497" spans="1:7" s="8" customFormat="1">
      <c r="A497" s="65"/>
      <c r="B497" s="65"/>
      <c r="C497" s="66"/>
      <c r="D497" s="67"/>
      <c r="E497" s="413"/>
      <c r="F497" s="59"/>
      <c r="G497" s="59"/>
    </row>
    <row r="498" spans="1:7" s="8" customFormat="1">
      <c r="A498" s="65"/>
      <c r="B498" s="65"/>
      <c r="C498" s="66"/>
      <c r="D498" s="67"/>
      <c r="E498" s="413"/>
      <c r="F498" s="59"/>
      <c r="G498" s="59"/>
    </row>
    <row r="499" spans="1:7" s="5" customFormat="1" ht="15">
      <c r="A499" s="65"/>
      <c r="B499" s="65"/>
      <c r="C499" s="66"/>
      <c r="D499" s="67"/>
      <c r="E499" s="413"/>
      <c r="F499" s="59"/>
      <c r="G499" s="59"/>
    </row>
    <row r="500" spans="1:7" s="8" customFormat="1">
      <c r="A500" s="65"/>
      <c r="B500" s="65"/>
      <c r="C500" s="66"/>
      <c r="D500" s="67"/>
      <c r="E500" s="413"/>
      <c r="F500" s="59"/>
      <c r="G500" s="59"/>
    </row>
    <row r="501" spans="1:7" s="8" customFormat="1">
      <c r="A501" s="65"/>
      <c r="B501" s="65"/>
      <c r="C501" s="66"/>
      <c r="D501" s="67"/>
      <c r="E501" s="413"/>
      <c r="F501" s="59"/>
      <c r="G501" s="59"/>
    </row>
    <row r="502" spans="1:7" s="8" customFormat="1">
      <c r="A502" s="65"/>
      <c r="B502" s="65"/>
      <c r="C502" s="66"/>
      <c r="D502" s="67"/>
      <c r="E502" s="413"/>
      <c r="F502" s="59"/>
      <c r="G502" s="59"/>
    </row>
    <row r="503" spans="1:7" s="12" customFormat="1" ht="15.75">
      <c r="A503" s="65"/>
      <c r="B503" s="65"/>
      <c r="C503" s="66"/>
      <c r="D503" s="67"/>
      <c r="E503" s="413"/>
      <c r="F503" s="59"/>
      <c r="G503" s="59"/>
    </row>
    <row r="504" spans="1:7" s="8" customFormat="1" hidden="1">
      <c r="A504" s="65"/>
      <c r="B504" s="65"/>
      <c r="C504" s="66"/>
      <c r="D504" s="67"/>
      <c r="E504" s="413"/>
      <c r="F504" s="59"/>
      <c r="G504" s="59"/>
    </row>
    <row r="505" spans="1:7" s="12" customFormat="1" ht="15.75" hidden="1">
      <c r="A505" s="65"/>
      <c r="B505" s="65"/>
      <c r="C505" s="66"/>
      <c r="D505" s="67"/>
      <c r="E505" s="413"/>
      <c r="F505" s="59"/>
      <c r="G505" s="59"/>
    </row>
    <row r="506" spans="1:7" s="12" customFormat="1" ht="15.75" hidden="1" customHeight="1">
      <c r="A506" s="65"/>
      <c r="B506" s="65"/>
      <c r="C506" s="66"/>
      <c r="D506" s="67"/>
      <c r="E506" s="413"/>
      <c r="F506" s="59"/>
      <c r="G506" s="59"/>
    </row>
    <row r="507" spans="1:7" s="8" customFormat="1">
      <c r="A507" s="65"/>
      <c r="B507" s="65"/>
      <c r="C507" s="66"/>
      <c r="D507" s="67"/>
      <c r="E507" s="413"/>
      <c r="F507" s="59"/>
      <c r="G507" s="59"/>
    </row>
    <row r="508" spans="1:7" s="12" customFormat="1" ht="15.75">
      <c r="A508" s="65"/>
      <c r="B508" s="65"/>
      <c r="C508" s="66"/>
      <c r="D508" s="67"/>
      <c r="E508" s="413"/>
      <c r="F508" s="59"/>
      <c r="G508" s="59"/>
    </row>
    <row r="509" spans="1:7" s="12" customFormat="1" ht="15.75">
      <c r="A509" s="65"/>
      <c r="B509" s="65"/>
      <c r="C509" s="66"/>
      <c r="D509" s="67"/>
      <c r="E509" s="413"/>
      <c r="F509" s="59"/>
      <c r="G509" s="59"/>
    </row>
    <row r="510" spans="1:7" s="8" customFormat="1" hidden="1">
      <c r="A510" s="65"/>
      <c r="B510" s="65"/>
      <c r="C510" s="66"/>
      <c r="D510" s="67"/>
      <c r="E510" s="413"/>
      <c r="F510" s="59"/>
      <c r="G510" s="59"/>
    </row>
    <row r="511" spans="1:7" s="12" customFormat="1" ht="15.75" hidden="1">
      <c r="A511" s="65"/>
      <c r="B511" s="65"/>
      <c r="C511" s="66"/>
      <c r="D511" s="67"/>
      <c r="E511" s="413"/>
      <c r="F511" s="59"/>
      <c r="G511" s="59"/>
    </row>
    <row r="512" spans="1:7" s="12" customFormat="1" ht="15.75" hidden="1" customHeight="1">
      <c r="A512" s="65"/>
      <c r="B512" s="65"/>
      <c r="C512" s="66"/>
      <c r="D512" s="67"/>
      <c r="E512" s="413"/>
      <c r="F512" s="59"/>
      <c r="G512" s="59"/>
    </row>
    <row r="513" spans="1:10" s="8" customFormat="1">
      <c r="A513" s="65"/>
      <c r="B513" s="65"/>
      <c r="C513" s="66"/>
      <c r="D513" s="67"/>
      <c r="E513" s="413"/>
      <c r="F513" s="59"/>
      <c r="G513" s="59"/>
    </row>
    <row r="514" spans="1:10" s="12" customFormat="1" ht="15.75">
      <c r="A514" s="65"/>
      <c r="B514" s="65"/>
      <c r="C514" s="66"/>
      <c r="D514" s="67"/>
      <c r="E514" s="413"/>
      <c r="F514" s="59"/>
      <c r="G514" s="59"/>
    </row>
    <row r="515" spans="1:10" s="12" customFormat="1" ht="15.75">
      <c r="A515" s="65"/>
      <c r="B515" s="65"/>
      <c r="C515" s="66"/>
      <c r="D515" s="67"/>
      <c r="E515" s="413"/>
      <c r="F515" s="59"/>
      <c r="G515" s="59"/>
    </row>
    <row r="516" spans="1:10" s="13" customFormat="1" ht="12.75" customHeight="1">
      <c r="A516" s="65"/>
      <c r="B516" s="65"/>
      <c r="C516" s="66"/>
      <c r="D516" s="67"/>
      <c r="E516" s="413"/>
      <c r="F516" s="59"/>
      <c r="G516" s="59"/>
    </row>
    <row r="517" spans="1:10" s="14" customFormat="1" ht="12">
      <c r="A517" s="65"/>
      <c r="B517" s="65"/>
      <c r="C517" s="66"/>
      <c r="D517" s="67"/>
      <c r="E517" s="413"/>
      <c r="F517" s="59"/>
      <c r="G517" s="59"/>
    </row>
    <row r="518" spans="1:10" s="13" customFormat="1" ht="20.100000000000001" customHeight="1">
      <c r="A518" s="65"/>
      <c r="B518" s="65"/>
      <c r="C518" s="66"/>
      <c r="D518" s="67"/>
      <c r="E518" s="413"/>
      <c r="F518" s="59"/>
      <c r="G518" s="59"/>
    </row>
    <row r="519" spans="1:10" s="14" customFormat="1" ht="15" customHeight="1">
      <c r="A519" s="65"/>
      <c r="B519" s="65"/>
      <c r="C519" s="66"/>
      <c r="D519" s="67"/>
      <c r="E519" s="413"/>
      <c r="F519" s="59"/>
      <c r="G519" s="59"/>
    </row>
    <row r="520" spans="1:10" s="8" customFormat="1" ht="19.5" customHeight="1">
      <c r="A520" s="65"/>
      <c r="B520" s="65"/>
      <c r="C520" s="66"/>
      <c r="D520" s="67"/>
      <c r="E520" s="413"/>
      <c r="F520" s="59"/>
      <c r="G520" s="59"/>
    </row>
    <row r="521" spans="1:10" s="18" customFormat="1" ht="14.25" customHeight="1">
      <c r="A521" s="65"/>
      <c r="B521" s="65"/>
      <c r="C521" s="66"/>
      <c r="D521" s="67"/>
      <c r="E521" s="413"/>
      <c r="F521" s="59"/>
      <c r="G521" s="59"/>
    </row>
    <row r="522" spans="1:10" s="19" customFormat="1" ht="19.5" customHeight="1">
      <c r="A522" s="65"/>
      <c r="B522" s="65"/>
      <c r="C522" s="66"/>
      <c r="D522" s="67"/>
      <c r="E522" s="413"/>
      <c r="F522" s="59"/>
      <c r="G522" s="59"/>
      <c r="H522" s="11"/>
      <c r="I522" s="11"/>
      <c r="J522" s="11"/>
    </row>
  </sheetData>
  <sheetProtection algorithmName="SHA-512" hashValue="RiCPDcLV+9i8YNBA+gp9w6v/RqsxkUoofFKIDzSKMsmUC5KgrIu7EcYFhvtdMc5rqLLEB+80jQnln0GTAIUuPA==" saltValue="MhAXAHJli7Iv6YuvNeNeBA==" spinCount="100000" sheet="1" objects="1" scenarios="1"/>
  <mergeCells count="25">
    <mergeCell ref="F271:G271"/>
    <mergeCell ref="F246:G246"/>
    <mergeCell ref="F255:G255"/>
    <mergeCell ref="F258:G258"/>
    <mergeCell ref="F261:G261"/>
    <mergeCell ref="F267:G267"/>
    <mergeCell ref="F264:G264"/>
    <mergeCell ref="F249:G249"/>
    <mergeCell ref="F252:G252"/>
    <mergeCell ref="A240:G240"/>
    <mergeCell ref="B137:F137"/>
    <mergeCell ref="B202:F202"/>
    <mergeCell ref="B204:F204"/>
    <mergeCell ref="B233:F233"/>
    <mergeCell ref="B172:F172"/>
    <mergeCell ref="B170:F170"/>
    <mergeCell ref="B108:F108"/>
    <mergeCell ref="B139:F139"/>
    <mergeCell ref="A3:F3"/>
    <mergeCell ref="A4:F4"/>
    <mergeCell ref="B49:F49"/>
    <mergeCell ref="B75:F75"/>
    <mergeCell ref="B96:F96"/>
    <mergeCell ref="B98:F98"/>
    <mergeCell ref="B106:F106"/>
  </mergeCells>
  <phoneticPr fontId="33" type="noConversion"/>
  <pageMargins left="0.31496062992125984" right="0.31496062992125984" top="0.94488188976377963" bottom="0.94488188976377963" header="0.31496062992125984" footer="0.31496062992125984"/>
  <pageSetup paperSize="9" scale="85" firstPageNumber="13" orientation="portrait" useFirstPageNumber="1" r:id="rId1"/>
  <headerFooter>
    <oddHeader xml:space="preserve">&amp;C&amp;6 </oddHeader>
  </headerFooter>
  <rowBreaks count="11" manualBreakCount="11">
    <brk id="75" max="16383" man="1"/>
    <brk id="96" max="16383" man="1"/>
    <brk id="106" max="16383" man="1"/>
    <brk id="137" max="16383" man="1"/>
    <brk id="149" max="6" man="1"/>
    <brk id="158" max="16383" man="1"/>
    <brk id="170" max="16383" man="1"/>
    <brk id="182" max="16383" man="1"/>
    <brk id="202" max="16383" man="1"/>
    <brk id="216" max="16383" man="1"/>
    <brk id="2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51"/>
  <sheetViews>
    <sheetView view="pageLayout" topLeftCell="A22" zoomScaleNormal="100" zoomScaleSheetLayoutView="70" workbookViewId="0">
      <selection activeCell="B50" sqref="B50"/>
    </sheetView>
  </sheetViews>
  <sheetFormatPr defaultRowHeight="12.75"/>
  <cols>
    <col min="7" max="7" width="31.42578125" customWidth="1"/>
  </cols>
  <sheetData>
    <row r="1" spans="1:7" ht="14.25">
      <c r="A1" s="98"/>
      <c r="B1" s="11"/>
      <c r="C1" s="11"/>
      <c r="D1" s="98"/>
      <c r="E1" s="98"/>
      <c r="F1" s="98"/>
      <c r="G1" s="190"/>
    </row>
    <row r="2" spans="1:7" ht="14.25">
      <c r="A2" s="98"/>
      <c r="B2" s="11"/>
      <c r="C2" s="99"/>
      <c r="D2" s="98"/>
      <c r="E2" s="98"/>
      <c r="F2" s="98"/>
      <c r="G2" s="190"/>
    </row>
    <row r="3" spans="1:7" ht="14.25">
      <c r="A3" s="98"/>
      <c r="B3" s="98"/>
      <c r="C3" s="98"/>
      <c r="D3" s="98"/>
      <c r="E3" s="98"/>
      <c r="F3" s="98"/>
      <c r="G3" s="190"/>
    </row>
    <row r="4" spans="1:7" ht="14.25">
      <c r="A4" s="98"/>
      <c r="B4" s="98"/>
      <c r="C4" s="98"/>
      <c r="D4" s="98"/>
      <c r="E4" s="98"/>
      <c r="F4" s="98"/>
      <c r="G4" s="190"/>
    </row>
    <row r="5" spans="1:7" ht="14.25">
      <c r="A5" s="98"/>
      <c r="B5" s="98"/>
      <c r="C5" s="98"/>
      <c r="D5" s="98"/>
      <c r="E5" s="98"/>
      <c r="F5" s="98"/>
      <c r="G5" s="190"/>
    </row>
    <row r="6" spans="1:7" ht="14.25">
      <c r="A6" s="98"/>
      <c r="B6" s="98"/>
      <c r="C6" s="98"/>
      <c r="D6" s="98"/>
      <c r="E6" s="98"/>
      <c r="F6" s="98"/>
      <c r="G6" s="190"/>
    </row>
    <row r="7" spans="1:7">
      <c r="A7" s="99"/>
      <c r="B7" s="11"/>
      <c r="C7" s="99"/>
      <c r="D7" s="99"/>
      <c r="E7" s="99"/>
      <c r="F7" s="99"/>
      <c r="G7" s="190"/>
    </row>
    <row r="8" spans="1:7">
      <c r="A8" s="191"/>
      <c r="B8" s="191"/>
      <c r="C8" s="192"/>
      <c r="D8" s="193"/>
      <c r="E8" s="194"/>
      <c r="F8" s="190"/>
      <c r="G8" s="190"/>
    </row>
    <row r="9" spans="1:7" ht="14.25">
      <c r="A9" s="98"/>
      <c r="B9" s="11"/>
      <c r="C9" s="201"/>
      <c r="D9" s="193"/>
      <c r="E9" s="194"/>
      <c r="F9" s="190"/>
      <c r="G9" s="190"/>
    </row>
    <row r="10" spans="1:7" ht="14.25">
      <c r="A10" s="99"/>
      <c r="B10" s="191"/>
      <c r="C10" s="24"/>
      <c r="D10" s="193"/>
      <c r="E10" s="194"/>
      <c r="F10" s="190"/>
      <c r="G10" s="190"/>
    </row>
    <row r="11" spans="1:7">
      <c r="A11" s="99"/>
      <c r="B11" s="11"/>
      <c r="C11" s="191"/>
      <c r="D11" s="193"/>
      <c r="E11" s="194"/>
      <c r="F11" s="190"/>
      <c r="G11" s="190"/>
    </row>
    <row r="12" spans="1:7">
      <c r="A12" s="99"/>
      <c r="B12" s="191"/>
      <c r="C12" s="191"/>
      <c r="D12" s="193"/>
      <c r="E12" s="194"/>
      <c r="F12" s="190"/>
      <c r="G12" s="190"/>
    </row>
    <row r="13" spans="1:7">
      <c r="A13" s="11"/>
      <c r="B13" s="11"/>
      <c r="C13" s="192"/>
      <c r="D13" s="193"/>
      <c r="E13" s="194"/>
      <c r="F13" s="190"/>
      <c r="G13" s="190"/>
    </row>
    <row r="14" spans="1:7">
      <c r="A14" s="99"/>
      <c r="B14" s="191"/>
      <c r="C14" s="192"/>
      <c r="D14" s="193"/>
      <c r="E14" s="194"/>
      <c r="F14" s="190"/>
      <c r="G14" s="190"/>
    </row>
    <row r="15" spans="1:7">
      <c r="A15" s="99"/>
      <c r="B15" s="191"/>
      <c r="C15" s="192"/>
      <c r="D15" s="193"/>
      <c r="E15" s="194"/>
      <c r="F15" s="190"/>
      <c r="G15" s="190"/>
    </row>
    <row r="16" spans="1:7">
      <c r="A16" s="99"/>
      <c r="B16" s="191"/>
      <c r="C16" s="192"/>
      <c r="D16" s="193"/>
      <c r="E16" s="194"/>
      <c r="F16" s="190"/>
      <c r="G16" s="190"/>
    </row>
    <row r="17" spans="1:7">
      <c r="A17" s="99"/>
      <c r="B17" s="191"/>
      <c r="C17" s="192"/>
      <c r="D17" s="193"/>
      <c r="E17" s="194"/>
      <c r="F17" s="190"/>
      <c r="G17" s="190"/>
    </row>
    <row r="18" spans="1:7">
      <c r="A18" s="99"/>
      <c r="B18" s="191"/>
      <c r="C18" s="192"/>
      <c r="D18" s="193"/>
      <c r="E18" s="194"/>
      <c r="F18" s="190"/>
      <c r="G18" s="190"/>
    </row>
    <row r="19" spans="1:7">
      <c r="A19" s="99"/>
      <c r="B19" s="191"/>
      <c r="C19" s="192"/>
      <c r="D19" s="193"/>
      <c r="E19" s="194"/>
      <c r="F19" s="190"/>
      <c r="G19" s="190"/>
    </row>
    <row r="20" spans="1:7">
      <c r="A20" s="99"/>
      <c r="B20" s="191"/>
      <c r="C20" s="192"/>
      <c r="D20" s="193"/>
      <c r="E20" s="194"/>
      <c r="F20" s="190"/>
      <c r="G20" s="190"/>
    </row>
    <row r="21" spans="1:7">
      <c r="A21" s="99"/>
      <c r="B21" s="191"/>
      <c r="C21" s="192"/>
      <c r="D21" s="193"/>
      <c r="E21" s="194"/>
      <c r="F21" s="190"/>
      <c r="G21" s="190"/>
    </row>
    <row r="22" spans="1:7">
      <c r="A22" s="191"/>
      <c r="B22" s="191"/>
      <c r="C22" s="192"/>
      <c r="D22" s="193"/>
      <c r="E22" s="194"/>
      <c r="F22" s="190"/>
      <c r="G22" s="190"/>
    </row>
    <row r="23" spans="1:7">
      <c r="A23" s="191"/>
      <c r="B23" s="191"/>
      <c r="C23" s="192"/>
      <c r="D23" s="193"/>
      <c r="E23" s="194"/>
      <c r="F23" s="190"/>
      <c r="G23" s="190"/>
    </row>
    <row r="24" spans="1:7" ht="26.25">
      <c r="A24" s="1801" t="s">
        <v>252</v>
      </c>
      <c r="B24" s="1802"/>
      <c r="C24" s="1802"/>
      <c r="D24" s="1802"/>
      <c r="E24" s="1802"/>
      <c r="F24" s="1802"/>
      <c r="G24" s="1802"/>
    </row>
    <row r="25" spans="1:7" ht="60.75" customHeight="1">
      <c r="A25" s="1803" t="s">
        <v>179</v>
      </c>
      <c r="B25" s="1802"/>
      <c r="C25" s="1802"/>
      <c r="D25" s="1802"/>
      <c r="E25" s="1802"/>
      <c r="F25" s="1802"/>
      <c r="G25" s="1802"/>
    </row>
    <row r="26" spans="1:7">
      <c r="A26" s="191"/>
      <c r="B26" s="191"/>
      <c r="C26" s="192"/>
      <c r="D26" s="193"/>
      <c r="E26" s="194"/>
      <c r="F26" s="190"/>
      <c r="G26" s="190"/>
    </row>
    <row r="27" spans="1:7">
      <c r="A27" s="191"/>
      <c r="B27" s="191"/>
      <c r="C27" s="192"/>
      <c r="D27" s="193"/>
      <c r="E27" s="194"/>
      <c r="F27" s="190"/>
      <c r="G27" s="190"/>
    </row>
    <row r="28" spans="1:7">
      <c r="A28" s="191"/>
      <c r="B28" s="191"/>
      <c r="C28" s="192"/>
      <c r="D28" s="193"/>
      <c r="E28" s="194"/>
      <c r="F28" s="190"/>
      <c r="G28" s="190"/>
    </row>
    <row r="29" spans="1:7">
      <c r="A29" s="191"/>
      <c r="B29" s="191"/>
      <c r="C29" s="192"/>
      <c r="D29" s="193"/>
      <c r="E29" s="194"/>
      <c r="F29" s="190"/>
      <c r="G29" s="190"/>
    </row>
    <row r="30" spans="1:7">
      <c r="A30" s="191"/>
      <c r="B30" s="191"/>
      <c r="C30" s="192"/>
      <c r="D30" s="193"/>
      <c r="E30" s="194"/>
      <c r="F30" s="190"/>
      <c r="G30" s="190"/>
    </row>
    <row r="31" spans="1:7">
      <c r="A31" s="191"/>
      <c r="B31" s="191"/>
      <c r="C31" s="192"/>
      <c r="D31" s="193"/>
      <c r="E31" s="194"/>
      <c r="F31" s="190"/>
      <c r="G31" s="190"/>
    </row>
    <row r="32" spans="1:7">
      <c r="A32" s="191"/>
      <c r="B32" s="191"/>
      <c r="C32" s="192"/>
      <c r="D32" s="193"/>
      <c r="E32" s="194"/>
      <c r="F32" s="190"/>
      <c r="G32" s="190"/>
    </row>
    <row r="33" spans="1:10">
      <c r="A33" s="191"/>
      <c r="B33" s="191"/>
      <c r="C33" s="192"/>
      <c r="D33" s="193"/>
      <c r="E33" s="194"/>
      <c r="F33" s="190"/>
      <c r="G33" s="190"/>
    </row>
    <row r="34" spans="1:10">
      <c r="A34" s="191"/>
      <c r="B34" s="191"/>
      <c r="C34" s="192"/>
      <c r="D34" s="193"/>
      <c r="E34" s="194"/>
      <c r="F34" s="190"/>
      <c r="G34" s="190"/>
    </row>
    <row r="35" spans="1:10">
      <c r="A35" s="191"/>
      <c r="B35" s="191"/>
      <c r="C35" s="192"/>
      <c r="D35" s="193"/>
      <c r="E35" s="194"/>
      <c r="F35" s="190"/>
      <c r="G35" s="190"/>
    </row>
    <row r="36" spans="1:10">
      <c r="A36" s="191"/>
      <c r="B36" s="191"/>
      <c r="C36" s="192"/>
      <c r="D36" s="193"/>
      <c r="E36" s="194"/>
      <c r="F36" s="190"/>
      <c r="G36" s="190"/>
    </row>
    <row r="37" spans="1:10">
      <c r="A37" s="191"/>
      <c r="B37" s="191"/>
      <c r="C37" s="192"/>
      <c r="D37" s="193"/>
      <c r="E37" s="194"/>
      <c r="F37" s="190"/>
      <c r="G37" s="190"/>
    </row>
    <row r="38" spans="1:10" ht="14.25">
      <c r="A38" s="195"/>
      <c r="B38" s="191"/>
      <c r="C38" s="192"/>
      <c r="D38" s="193"/>
      <c r="E38" s="194"/>
      <c r="F38" s="190"/>
      <c r="G38" s="190"/>
    </row>
    <row r="39" spans="1:10" ht="14.25">
      <c r="A39" s="195"/>
      <c r="B39" s="1804"/>
      <c r="C39" s="1805"/>
      <c r="D39" s="1805"/>
      <c r="E39" s="1805"/>
      <c r="F39" s="190"/>
      <c r="G39" s="190"/>
    </row>
    <row r="40" spans="1:10">
      <c r="A40" s="191"/>
      <c r="B40" s="1806"/>
      <c r="C40" s="1807"/>
      <c r="D40" s="1807"/>
      <c r="E40" s="194"/>
      <c r="F40" s="190"/>
      <c r="G40" s="190"/>
    </row>
    <row r="41" spans="1:10">
      <c r="A41" s="191"/>
      <c r="B41" s="197"/>
      <c r="C41" s="196"/>
      <c r="D41" s="196"/>
      <c r="E41" s="194"/>
      <c r="F41" s="190"/>
      <c r="G41" s="190"/>
    </row>
    <row r="42" spans="1:10">
      <c r="A42" s="191"/>
      <c r="B42" s="197"/>
      <c r="C42" s="196"/>
      <c r="D42" s="196"/>
      <c r="E42" s="194"/>
      <c r="F42" s="190"/>
      <c r="G42" s="190"/>
    </row>
    <row r="43" spans="1:10">
      <c r="A43" s="191"/>
      <c r="B43" s="197"/>
      <c r="C43" s="196"/>
      <c r="D43" s="196"/>
      <c r="E43" s="194"/>
      <c r="F43" s="190"/>
      <c r="G43" s="190"/>
    </row>
    <row r="44" spans="1:10">
      <c r="A44" s="191"/>
      <c r="B44" s="197"/>
      <c r="C44" s="196"/>
      <c r="D44" s="196"/>
      <c r="E44" s="194"/>
      <c r="F44" s="190"/>
      <c r="G44" s="190"/>
    </row>
    <row r="45" spans="1:10">
      <c r="A45" s="191"/>
      <c r="B45" s="197"/>
      <c r="C45" s="196"/>
      <c r="D45" s="196"/>
      <c r="E45" s="194"/>
      <c r="F45" s="190"/>
      <c r="G45" s="190"/>
    </row>
    <row r="46" spans="1:10">
      <c r="A46" s="191"/>
      <c r="B46" s="197"/>
      <c r="C46" s="196"/>
      <c r="D46" s="196"/>
      <c r="E46" s="194"/>
      <c r="F46" s="190"/>
      <c r="G46" s="190"/>
    </row>
    <row r="47" spans="1:10">
      <c r="A47" s="191"/>
      <c r="B47" s="197"/>
      <c r="C47" s="196"/>
      <c r="D47" s="196"/>
      <c r="E47" s="194"/>
      <c r="F47" s="190"/>
    </row>
    <row r="48" spans="1:10" ht="14.25">
      <c r="A48" s="191"/>
      <c r="B48" s="197"/>
      <c r="C48" s="196"/>
      <c r="D48" s="196"/>
      <c r="E48" s="194"/>
      <c r="F48" s="190"/>
      <c r="G48" s="195" t="s">
        <v>249</v>
      </c>
      <c r="H48" s="202"/>
      <c r="I48" s="202"/>
      <c r="J48" s="202"/>
    </row>
    <row r="49" spans="1:11">
      <c r="A49" s="191"/>
      <c r="B49" s="197"/>
      <c r="C49" s="196"/>
      <c r="D49" s="196"/>
      <c r="E49" s="194"/>
      <c r="F49" s="190"/>
    </row>
    <row r="50" spans="1:11" ht="14.25">
      <c r="B50" s="191"/>
      <c r="C50" s="196"/>
      <c r="D50" s="196"/>
      <c r="E50" s="194"/>
      <c r="F50" s="190"/>
      <c r="G50" s="1804" t="s">
        <v>253</v>
      </c>
      <c r="H50" s="1805"/>
      <c r="I50" s="1805"/>
      <c r="J50" s="1805"/>
      <c r="K50" t="s">
        <v>179</v>
      </c>
    </row>
    <row r="51" spans="1:11">
      <c r="A51" s="191"/>
      <c r="B51" s="197"/>
      <c r="C51" s="196"/>
      <c r="D51" s="196"/>
      <c r="E51" s="194"/>
      <c r="F51" s="190"/>
      <c r="G51" s="190"/>
    </row>
  </sheetData>
  <mergeCells count="5">
    <mergeCell ref="A24:G24"/>
    <mergeCell ref="G50:J50"/>
    <mergeCell ref="A25:G25"/>
    <mergeCell ref="B39:E39"/>
    <mergeCell ref="B40:D40"/>
  </mergeCells>
  <phoneticPr fontId="58" type="noConversion"/>
  <pageMargins left="0.79" right="0.75" top="1" bottom="1" header="0.5" footer="0.5"/>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09"/>
  <sheetViews>
    <sheetView showZeros="0" view="pageLayout" topLeftCell="A14" zoomScaleNormal="70" zoomScaleSheetLayoutView="70" workbookViewId="0">
      <selection activeCell="E16" sqref="E16"/>
    </sheetView>
  </sheetViews>
  <sheetFormatPr defaultRowHeight="12.75"/>
  <cols>
    <col min="1" max="1" width="4.140625" customWidth="1"/>
    <col min="2" max="2" width="1.28515625" customWidth="1"/>
    <col min="3" max="3" width="43.42578125" customWidth="1"/>
    <col min="4" max="4" width="9" customWidth="1"/>
    <col min="5" max="5" width="8.28515625" customWidth="1"/>
    <col min="6" max="6" width="11.7109375" style="53" customWidth="1"/>
    <col min="7" max="7" width="12.7109375" style="53" customWidth="1"/>
  </cols>
  <sheetData>
    <row r="1" spans="1:7">
      <c r="A1" s="269"/>
      <c r="B1" s="269"/>
      <c r="C1" s="269"/>
      <c r="D1" s="270"/>
      <c r="E1" s="270"/>
      <c r="F1" s="437"/>
      <c r="G1" s="437"/>
    </row>
    <row r="2" spans="1:7">
      <c r="A2" s="271"/>
      <c r="B2" s="271"/>
      <c r="C2" s="271"/>
      <c r="D2" s="272"/>
      <c r="E2" s="272"/>
      <c r="F2" s="437"/>
      <c r="G2" s="437"/>
    </row>
    <row r="3" spans="1:7">
      <c r="A3" s="273"/>
      <c r="B3" s="269"/>
      <c r="C3" s="273" t="s">
        <v>490</v>
      </c>
      <c r="D3" s="270"/>
      <c r="E3" s="270"/>
      <c r="F3" s="437"/>
      <c r="G3" s="437"/>
    </row>
    <row r="4" spans="1:7">
      <c r="A4" s="269"/>
      <c r="B4" s="269"/>
      <c r="C4" s="273"/>
      <c r="D4" s="270"/>
      <c r="E4" s="270"/>
      <c r="F4" s="437"/>
      <c r="G4" s="437"/>
    </row>
    <row r="5" spans="1:7">
      <c r="A5" s="269"/>
      <c r="B5" s="269"/>
      <c r="C5" s="273"/>
      <c r="D5" s="270"/>
      <c r="E5" s="270"/>
      <c r="F5" s="437"/>
      <c r="G5" s="437"/>
    </row>
    <row r="6" spans="1:7">
      <c r="A6" s="269"/>
      <c r="B6" s="269"/>
      <c r="C6" s="274" t="s">
        <v>319</v>
      </c>
      <c r="D6" s="270"/>
      <c r="E6" s="270"/>
      <c r="F6" s="437"/>
      <c r="G6" s="437"/>
    </row>
    <row r="7" spans="1:7" ht="48">
      <c r="A7" s="269"/>
      <c r="B7" s="269"/>
      <c r="C7" s="275" t="s">
        <v>320</v>
      </c>
      <c r="D7" s="270"/>
      <c r="E7" s="270"/>
      <c r="F7" s="437"/>
      <c r="G7" s="437"/>
    </row>
    <row r="8" spans="1:7">
      <c r="A8" s="269"/>
      <c r="B8" s="276"/>
      <c r="C8" s="277"/>
      <c r="D8" s="270"/>
      <c r="E8" s="270"/>
      <c r="F8" s="437"/>
      <c r="G8" s="437"/>
    </row>
    <row r="9" spans="1:7">
      <c r="A9" s="278"/>
      <c r="B9" s="279"/>
      <c r="C9" s="280"/>
      <c r="D9" s="270"/>
      <c r="E9" s="281"/>
      <c r="F9" s="437"/>
      <c r="G9" s="437"/>
    </row>
    <row r="10" spans="1:7" ht="36">
      <c r="A10" s="282" t="s">
        <v>321</v>
      </c>
      <c r="B10" s="283"/>
      <c r="C10" s="284" t="s">
        <v>322</v>
      </c>
      <c r="D10" s="284" t="s">
        <v>323</v>
      </c>
      <c r="E10" s="284" t="s">
        <v>165</v>
      </c>
      <c r="F10" s="438" t="s">
        <v>324</v>
      </c>
      <c r="G10" s="438" t="s">
        <v>325</v>
      </c>
    </row>
    <row r="11" spans="1:7">
      <c r="A11" s="285"/>
      <c r="B11" s="286"/>
      <c r="C11" s="287"/>
      <c r="D11" s="288"/>
      <c r="E11" s="289"/>
      <c r="F11" s="444"/>
      <c r="G11" s="439"/>
    </row>
    <row r="12" spans="1:7">
      <c r="A12" s="290" t="s">
        <v>167</v>
      </c>
      <c r="B12" s="291"/>
      <c r="C12" s="292" t="s">
        <v>326</v>
      </c>
      <c r="D12" s="293"/>
      <c r="E12" s="294"/>
      <c r="F12" s="445"/>
      <c r="G12" s="437"/>
    </row>
    <row r="13" spans="1:7">
      <c r="A13" s="285"/>
      <c r="B13" s="286"/>
      <c r="C13" s="287"/>
      <c r="D13" s="288"/>
      <c r="E13" s="289"/>
      <c r="F13" s="444"/>
      <c r="G13" s="439"/>
    </row>
    <row r="14" spans="1:7">
      <c r="A14" s="290" t="s">
        <v>170</v>
      </c>
      <c r="B14" s="291"/>
      <c r="C14" s="292" t="s">
        <v>327</v>
      </c>
      <c r="D14" s="293"/>
      <c r="E14" s="294"/>
      <c r="F14" s="445"/>
      <c r="G14" s="437"/>
    </row>
    <row r="15" spans="1:7">
      <c r="A15" s="290"/>
      <c r="B15" s="291"/>
      <c r="C15" s="292"/>
      <c r="D15" s="293"/>
      <c r="E15" s="294"/>
      <c r="F15" s="445"/>
      <c r="G15" s="437"/>
    </row>
    <row r="16" spans="1:7" ht="336">
      <c r="A16" s="295"/>
      <c r="B16" s="291"/>
      <c r="C16" s="296" t="s">
        <v>486</v>
      </c>
      <c r="D16" s="293"/>
      <c r="E16" s="289"/>
      <c r="F16" s="445"/>
      <c r="G16" s="437"/>
    </row>
    <row r="17" spans="1:7" ht="264">
      <c r="A17" s="295"/>
      <c r="B17" s="291"/>
      <c r="C17" s="296" t="s">
        <v>487</v>
      </c>
      <c r="D17" s="293"/>
      <c r="E17" s="289"/>
      <c r="F17" s="445"/>
      <c r="G17" s="437"/>
    </row>
    <row r="18" spans="1:7">
      <c r="A18" s="295"/>
      <c r="B18" s="291"/>
      <c r="C18" s="297" t="s">
        <v>328</v>
      </c>
      <c r="D18" s="298" t="s">
        <v>106</v>
      </c>
      <c r="E18" s="299">
        <v>1</v>
      </c>
      <c r="F18" s="1665"/>
      <c r="G18" s="440">
        <f>E18*F18</f>
        <v>0</v>
      </c>
    </row>
    <row r="19" spans="1:7">
      <c r="A19" s="295"/>
      <c r="B19" s="291"/>
      <c r="C19" s="296"/>
      <c r="D19" s="293"/>
      <c r="E19" s="289"/>
      <c r="F19" s="445"/>
      <c r="G19" s="437"/>
    </row>
    <row r="20" spans="1:7">
      <c r="A20" s="300"/>
      <c r="B20" s="301"/>
      <c r="C20" s="292"/>
      <c r="D20" s="293"/>
      <c r="E20" s="294"/>
      <c r="F20" s="445"/>
      <c r="G20" s="437"/>
    </row>
    <row r="21" spans="1:7">
      <c r="A21" s="290" t="s">
        <v>171</v>
      </c>
      <c r="B21" s="291"/>
      <c r="C21" s="292" t="s">
        <v>329</v>
      </c>
      <c r="D21" s="293"/>
      <c r="E21" s="294"/>
      <c r="F21" s="445"/>
      <c r="G21" s="437"/>
    </row>
    <row r="22" spans="1:7">
      <c r="A22" s="290"/>
      <c r="B22" s="291"/>
      <c r="C22" s="292"/>
      <c r="D22" s="293"/>
      <c r="E22" s="294"/>
      <c r="F22" s="445"/>
      <c r="G22" s="437"/>
    </row>
    <row r="23" spans="1:7" ht="288">
      <c r="A23" s="295"/>
      <c r="B23" s="291"/>
      <c r="C23" s="296" t="s">
        <v>488</v>
      </c>
      <c r="D23" s="293"/>
      <c r="E23" s="289"/>
      <c r="F23" s="445"/>
      <c r="G23" s="437"/>
    </row>
    <row r="24" spans="1:7" ht="312">
      <c r="A24" s="295"/>
      <c r="B24" s="291"/>
      <c r="C24" s="296" t="s">
        <v>489</v>
      </c>
      <c r="D24" s="293"/>
      <c r="E24" s="289"/>
      <c r="F24" s="445"/>
      <c r="G24" s="437"/>
    </row>
    <row r="25" spans="1:7">
      <c r="A25" s="295"/>
      <c r="B25" s="291"/>
      <c r="C25" s="302" t="s">
        <v>330</v>
      </c>
      <c r="D25" s="303"/>
      <c r="E25" s="304"/>
      <c r="F25" s="437"/>
      <c r="G25" s="437"/>
    </row>
    <row r="26" spans="1:7" ht="60">
      <c r="A26" s="295"/>
      <c r="B26" s="291"/>
      <c r="C26" s="305" t="s">
        <v>475</v>
      </c>
      <c r="D26" s="303" t="s">
        <v>106</v>
      </c>
      <c r="E26" s="304">
        <v>4</v>
      </c>
      <c r="F26" s="1666"/>
      <c r="G26" s="437">
        <f>E26*F26</f>
        <v>0</v>
      </c>
    </row>
    <row r="27" spans="1:7">
      <c r="A27" s="295"/>
      <c r="B27" s="291"/>
      <c r="C27" s="305"/>
      <c r="D27" s="303"/>
      <c r="E27" s="304"/>
      <c r="F27" s="437"/>
      <c r="G27" s="437"/>
    </row>
    <row r="28" spans="1:7">
      <c r="A28" s="300"/>
      <c r="B28" s="301"/>
      <c r="C28" s="306" t="s">
        <v>326</v>
      </c>
      <c r="D28" s="307" t="s">
        <v>276</v>
      </c>
      <c r="E28" s="308"/>
      <c r="F28" s="440"/>
      <c r="G28" s="440">
        <f>G26+G18</f>
        <v>0</v>
      </c>
    </row>
    <row r="29" spans="1:7">
      <c r="A29" s="278"/>
      <c r="B29" s="279"/>
      <c r="C29" s="309"/>
      <c r="D29" s="270"/>
      <c r="E29" s="270"/>
      <c r="F29" s="437"/>
      <c r="G29" s="437"/>
    </row>
    <row r="30" spans="1:7" ht="24">
      <c r="A30" s="290" t="s">
        <v>175</v>
      </c>
      <c r="B30" s="310"/>
      <c r="C30" s="292" t="s">
        <v>331</v>
      </c>
      <c r="D30" s="311"/>
      <c r="E30" s="311"/>
      <c r="F30" s="437"/>
      <c r="G30" s="437"/>
    </row>
    <row r="31" spans="1:7">
      <c r="A31" s="312"/>
      <c r="B31" s="310"/>
      <c r="C31" s="313"/>
      <c r="D31" s="311"/>
      <c r="E31" s="311"/>
      <c r="F31" s="437"/>
      <c r="G31" s="437"/>
    </row>
    <row r="32" spans="1:7" ht="36">
      <c r="A32" s="314" t="s">
        <v>167</v>
      </c>
      <c r="B32" s="310"/>
      <c r="C32" s="315" t="s">
        <v>332</v>
      </c>
      <c r="D32" s="316"/>
      <c r="E32" s="317"/>
      <c r="F32" s="1666"/>
      <c r="G32" s="437"/>
    </row>
    <row r="33" spans="1:7" ht="13.5">
      <c r="A33" s="318"/>
      <c r="B33" s="319" t="s">
        <v>198</v>
      </c>
      <c r="C33" s="315" t="s">
        <v>333</v>
      </c>
      <c r="D33" s="316" t="s">
        <v>262</v>
      </c>
      <c r="E33" s="317">
        <v>310</v>
      </c>
      <c r="F33" s="1666"/>
      <c r="G33" s="437">
        <f t="shared" ref="G33:G38" si="0">E33*F33</f>
        <v>0</v>
      </c>
    </row>
    <row r="34" spans="1:7" ht="13.5">
      <c r="A34" s="318"/>
      <c r="B34" s="319" t="s">
        <v>198</v>
      </c>
      <c r="C34" s="315" t="s">
        <v>334</v>
      </c>
      <c r="D34" s="316" t="s">
        <v>262</v>
      </c>
      <c r="E34" s="317">
        <v>630</v>
      </c>
      <c r="F34" s="1666"/>
      <c r="G34" s="437">
        <f t="shared" si="0"/>
        <v>0</v>
      </c>
    </row>
    <row r="35" spans="1:7" ht="72">
      <c r="A35" s="312"/>
      <c r="B35" s="310" t="s">
        <v>198</v>
      </c>
      <c r="C35" s="315" t="s">
        <v>335</v>
      </c>
      <c r="D35" s="316" t="s">
        <v>262</v>
      </c>
      <c r="E35" s="317">
        <v>310</v>
      </c>
      <c r="F35" s="1666"/>
      <c r="G35" s="437">
        <f t="shared" si="0"/>
        <v>0</v>
      </c>
    </row>
    <row r="36" spans="1:7" ht="13.5">
      <c r="A36" s="312"/>
      <c r="B36" s="310" t="s">
        <v>198</v>
      </c>
      <c r="C36" s="315" t="s">
        <v>336</v>
      </c>
      <c r="D36" s="316" t="s">
        <v>262</v>
      </c>
      <c r="E36" s="317">
        <v>35</v>
      </c>
      <c r="F36" s="1666"/>
      <c r="G36" s="437">
        <f t="shared" si="0"/>
        <v>0</v>
      </c>
    </row>
    <row r="37" spans="1:7">
      <c r="A37" s="312"/>
      <c r="B37" s="310" t="s">
        <v>198</v>
      </c>
      <c r="C37" s="315" t="s">
        <v>337</v>
      </c>
      <c r="D37" s="316" t="s">
        <v>262</v>
      </c>
      <c r="E37" s="317">
        <v>20</v>
      </c>
      <c r="F37" s="1666"/>
      <c r="G37" s="437">
        <f t="shared" si="0"/>
        <v>0</v>
      </c>
    </row>
    <row r="38" spans="1:7">
      <c r="A38" s="312"/>
      <c r="B38" s="310" t="s">
        <v>198</v>
      </c>
      <c r="C38" s="315" t="s">
        <v>338</v>
      </c>
      <c r="D38" s="316" t="s">
        <v>262</v>
      </c>
      <c r="E38" s="317">
        <v>20</v>
      </c>
      <c r="F38" s="1666"/>
      <c r="G38" s="437">
        <f t="shared" si="0"/>
        <v>0</v>
      </c>
    </row>
    <row r="39" spans="1:7">
      <c r="A39" s="312"/>
      <c r="B39" s="310"/>
      <c r="C39" s="320"/>
      <c r="D39" s="321"/>
      <c r="E39" s="322"/>
      <c r="F39" s="1666"/>
      <c r="G39" s="437"/>
    </row>
    <row r="40" spans="1:7" ht="72">
      <c r="A40" s="314" t="s">
        <v>175</v>
      </c>
      <c r="B40" s="271"/>
      <c r="C40" s="323" t="s">
        <v>339</v>
      </c>
      <c r="D40" s="272" t="s">
        <v>340</v>
      </c>
      <c r="E40" s="272">
        <v>1</v>
      </c>
      <c r="F40" s="1666"/>
      <c r="G40" s="437">
        <f>E40*F40</f>
        <v>0</v>
      </c>
    </row>
    <row r="41" spans="1:7">
      <c r="A41" s="314"/>
      <c r="B41" s="271"/>
      <c r="C41" s="323"/>
      <c r="D41" s="272"/>
      <c r="E41" s="272"/>
      <c r="F41" s="1666"/>
      <c r="G41" s="437"/>
    </row>
    <row r="42" spans="1:7">
      <c r="A42" s="314" t="s">
        <v>177</v>
      </c>
      <c r="B42" s="310"/>
      <c r="C42" s="271" t="s">
        <v>341</v>
      </c>
      <c r="D42" s="272" t="s">
        <v>340</v>
      </c>
      <c r="E42" s="272">
        <v>1</v>
      </c>
      <c r="F42" s="1666"/>
      <c r="G42" s="437">
        <f>E42*F42</f>
        <v>0</v>
      </c>
    </row>
    <row r="43" spans="1:7" ht="24">
      <c r="A43" s="278"/>
      <c r="B43" s="279"/>
      <c r="C43" s="324" t="s">
        <v>331</v>
      </c>
      <c r="D43" s="307" t="s">
        <v>276</v>
      </c>
      <c r="E43" s="308"/>
      <c r="F43" s="440"/>
      <c r="G43" s="440">
        <f>SUM(G32:G42)</f>
        <v>0</v>
      </c>
    </row>
    <row r="44" spans="1:7">
      <c r="A44" s="271"/>
      <c r="B44" s="271"/>
      <c r="C44" s="271"/>
      <c r="D44" s="272"/>
      <c r="E44" s="272"/>
      <c r="F44" s="437"/>
      <c r="G44" s="437"/>
    </row>
    <row r="45" spans="1:7">
      <c r="A45" s="271"/>
      <c r="B45" s="271"/>
      <c r="C45" s="271"/>
      <c r="D45" s="272"/>
      <c r="E45" s="272"/>
      <c r="F45" s="437"/>
      <c r="G45" s="437"/>
    </row>
    <row r="46" spans="1:7">
      <c r="A46" s="290" t="s">
        <v>177</v>
      </c>
      <c r="B46" s="301"/>
      <c r="C46" s="292" t="s">
        <v>342</v>
      </c>
      <c r="D46" s="293"/>
      <c r="E46" s="294"/>
      <c r="F46" s="445"/>
      <c r="G46" s="437"/>
    </row>
    <row r="47" spans="1:7">
      <c r="A47" s="271"/>
      <c r="B47" s="271"/>
      <c r="C47" s="271"/>
      <c r="D47" s="272"/>
      <c r="E47" s="272"/>
      <c r="F47" s="437"/>
      <c r="G47" s="437"/>
    </row>
    <row r="48" spans="1:7" ht="72">
      <c r="A48" s="271" t="s">
        <v>167</v>
      </c>
      <c r="B48" s="271"/>
      <c r="C48" s="323" t="s">
        <v>343</v>
      </c>
      <c r="D48" s="272" t="s">
        <v>344</v>
      </c>
      <c r="E48" s="272">
        <v>3.5</v>
      </c>
      <c r="F48" s="1666"/>
      <c r="G48" s="437">
        <f>F48*E48</f>
        <v>0</v>
      </c>
    </row>
    <row r="49" spans="1:7">
      <c r="A49" s="271"/>
      <c r="B49" s="271"/>
      <c r="C49" s="271"/>
      <c r="D49" s="272"/>
      <c r="E49" s="272"/>
      <c r="F49" s="1666"/>
      <c r="G49" s="437"/>
    </row>
    <row r="50" spans="1:7" ht="84">
      <c r="A50" s="271" t="s">
        <v>175</v>
      </c>
      <c r="B50" s="271"/>
      <c r="C50" s="323" t="s">
        <v>345</v>
      </c>
      <c r="D50" s="272" t="s">
        <v>106</v>
      </c>
      <c r="E50" s="272">
        <v>5</v>
      </c>
      <c r="F50" s="1666"/>
      <c r="G50" s="437">
        <f>F50*E50</f>
        <v>0</v>
      </c>
    </row>
    <row r="51" spans="1:7">
      <c r="A51" s="271"/>
      <c r="B51" s="271"/>
      <c r="C51" s="271"/>
      <c r="D51" s="272"/>
      <c r="E51" s="272"/>
      <c r="F51" s="1666"/>
      <c r="G51" s="437"/>
    </row>
    <row r="52" spans="1:7" ht="120">
      <c r="A52" s="271" t="s">
        <v>177</v>
      </c>
      <c r="B52" s="271"/>
      <c r="C52" s="323" t="s">
        <v>346</v>
      </c>
      <c r="D52" s="272" t="s">
        <v>106</v>
      </c>
      <c r="E52" s="272">
        <v>5</v>
      </c>
      <c r="F52" s="1666"/>
      <c r="G52" s="437">
        <f>F52*E52</f>
        <v>0</v>
      </c>
    </row>
    <row r="53" spans="1:7">
      <c r="A53" s="271"/>
      <c r="B53" s="271"/>
      <c r="C53" s="271"/>
      <c r="D53" s="272"/>
      <c r="E53" s="272"/>
      <c r="F53" s="1666"/>
      <c r="G53" s="437"/>
    </row>
    <row r="54" spans="1:7">
      <c r="A54" s="278"/>
      <c r="B54" s="279"/>
      <c r="C54" s="324" t="s">
        <v>342</v>
      </c>
      <c r="D54" s="307" t="s">
        <v>276</v>
      </c>
      <c r="E54" s="308"/>
      <c r="F54" s="1665"/>
      <c r="G54" s="440">
        <f>SUM(G48:G53)</f>
        <v>0</v>
      </c>
    </row>
    <row r="55" spans="1:7">
      <c r="A55" s="271"/>
      <c r="B55" s="271"/>
      <c r="C55" s="271"/>
      <c r="D55" s="272"/>
      <c r="E55" s="272"/>
      <c r="F55" s="1666"/>
      <c r="G55" s="437"/>
    </row>
    <row r="56" spans="1:7">
      <c r="A56" s="271"/>
      <c r="B56" s="271"/>
      <c r="C56" s="271"/>
      <c r="D56" s="272"/>
      <c r="E56" s="272"/>
      <c r="F56" s="1666"/>
      <c r="G56" s="437"/>
    </row>
    <row r="57" spans="1:7">
      <c r="A57" s="290" t="s">
        <v>157</v>
      </c>
      <c r="B57" s="301"/>
      <c r="C57" s="292" t="s">
        <v>347</v>
      </c>
      <c r="D57" s="293"/>
      <c r="E57" s="294"/>
      <c r="F57" s="1667"/>
      <c r="G57" s="437"/>
    </row>
    <row r="58" spans="1:7">
      <c r="A58" s="290"/>
      <c r="B58" s="291"/>
      <c r="C58" s="302"/>
      <c r="D58" s="303"/>
      <c r="E58" s="304"/>
      <c r="F58" s="1667"/>
      <c r="G58" s="437"/>
    </row>
    <row r="59" spans="1:7" ht="36">
      <c r="A59" s="314" t="s">
        <v>167</v>
      </c>
      <c r="B59" s="291"/>
      <c r="C59" s="325" t="s">
        <v>348</v>
      </c>
      <c r="D59" s="293" t="s">
        <v>349</v>
      </c>
      <c r="E59" s="294">
        <v>1</v>
      </c>
      <c r="F59" s="1667"/>
      <c r="G59" s="437">
        <f>E59*F59</f>
        <v>0</v>
      </c>
    </row>
    <row r="60" spans="1:7">
      <c r="A60" s="290"/>
      <c r="B60" s="291"/>
      <c r="C60" s="326"/>
      <c r="D60" s="293"/>
      <c r="E60" s="294"/>
      <c r="F60" s="1667"/>
      <c r="G60" s="437"/>
    </row>
    <row r="61" spans="1:7" ht="36">
      <c r="A61" s="314" t="s">
        <v>175</v>
      </c>
      <c r="B61" s="291"/>
      <c r="C61" s="325" t="s">
        <v>350</v>
      </c>
      <c r="D61" s="293" t="s">
        <v>349</v>
      </c>
      <c r="E61" s="294">
        <v>1</v>
      </c>
      <c r="F61" s="1667"/>
      <c r="G61" s="437">
        <f>E61*F61</f>
        <v>0</v>
      </c>
    </row>
    <row r="62" spans="1:7">
      <c r="A62" s="290"/>
      <c r="B62" s="291"/>
      <c r="C62" s="326"/>
      <c r="D62" s="293"/>
      <c r="E62" s="294"/>
      <c r="F62" s="1667"/>
      <c r="G62" s="437"/>
    </row>
    <row r="63" spans="1:7" ht="24">
      <c r="A63" s="314" t="s">
        <v>177</v>
      </c>
      <c r="B63" s="291"/>
      <c r="C63" s="325" t="s">
        <v>351</v>
      </c>
      <c r="D63" s="293" t="s">
        <v>349</v>
      </c>
      <c r="E63" s="294">
        <v>1</v>
      </c>
      <c r="F63" s="1667"/>
      <c r="G63" s="437">
        <f>E63*F63</f>
        <v>0</v>
      </c>
    </row>
    <row r="64" spans="1:7">
      <c r="A64" s="290"/>
      <c r="B64" s="291"/>
      <c r="C64" s="326"/>
      <c r="D64" s="293"/>
      <c r="E64" s="294"/>
      <c r="F64" s="1667"/>
      <c r="G64" s="437"/>
    </row>
    <row r="65" spans="1:7">
      <c r="A65" s="290"/>
      <c r="B65" s="291"/>
      <c r="C65" s="326"/>
      <c r="D65" s="293"/>
      <c r="E65" s="294"/>
      <c r="F65" s="1667"/>
      <c r="G65" s="437"/>
    </row>
    <row r="66" spans="1:7" ht="48">
      <c r="A66" s="314" t="s">
        <v>157</v>
      </c>
      <c r="B66" s="291"/>
      <c r="C66" s="325" t="s">
        <v>352</v>
      </c>
      <c r="D66" s="293" t="s">
        <v>349</v>
      </c>
      <c r="E66" s="294">
        <v>1</v>
      </c>
      <c r="F66" s="1667"/>
      <c r="G66" s="437">
        <f>E66*F66</f>
        <v>0</v>
      </c>
    </row>
    <row r="67" spans="1:7">
      <c r="A67" s="290"/>
      <c r="B67" s="291"/>
      <c r="C67" s="302"/>
      <c r="D67" s="303"/>
      <c r="E67" s="304"/>
      <c r="F67" s="445"/>
      <c r="G67" s="437"/>
    </row>
    <row r="68" spans="1:7">
      <c r="A68" s="278"/>
      <c r="B68" s="279"/>
      <c r="C68" s="324" t="s">
        <v>347</v>
      </c>
      <c r="D68" s="307" t="s">
        <v>276</v>
      </c>
      <c r="E68" s="308"/>
      <c r="F68" s="440"/>
      <c r="G68" s="440">
        <f>SUM(G59:G67)</f>
        <v>0</v>
      </c>
    </row>
    <row r="69" spans="1:7">
      <c r="A69" s="278"/>
      <c r="B69" s="279"/>
      <c r="C69" s="296"/>
      <c r="D69" s="398"/>
      <c r="E69" s="281"/>
      <c r="F69" s="437"/>
      <c r="G69" s="437"/>
    </row>
    <row r="70" spans="1:7">
      <c r="A70" s="278"/>
      <c r="B70" s="279"/>
      <c r="C70" s="296"/>
      <c r="D70" s="398"/>
      <c r="E70" s="281"/>
      <c r="F70" s="437"/>
      <c r="G70" s="437"/>
    </row>
    <row r="71" spans="1:7">
      <c r="A71" s="278"/>
      <c r="B71" s="279"/>
      <c r="C71" s="296"/>
      <c r="D71" s="398"/>
      <c r="E71" s="281"/>
      <c r="F71" s="437"/>
      <c r="G71" s="437"/>
    </row>
    <row r="72" spans="1:7">
      <c r="A72" s="278"/>
      <c r="B72" s="279"/>
      <c r="C72" s="296"/>
      <c r="D72" s="398"/>
      <c r="E72" s="281"/>
      <c r="F72" s="437"/>
      <c r="G72" s="437"/>
    </row>
    <row r="73" spans="1:7">
      <c r="A73" s="278"/>
      <c r="B73" s="279"/>
      <c r="C73" s="296"/>
      <c r="D73" s="398"/>
      <c r="E73" s="281"/>
      <c r="F73" s="437"/>
      <c r="G73" s="437"/>
    </row>
    <row r="74" spans="1:7">
      <c r="A74" s="278"/>
      <c r="B74" s="279"/>
      <c r="C74" s="296"/>
      <c r="D74" s="398"/>
      <c r="E74" s="281"/>
      <c r="F74" s="437"/>
      <c r="G74" s="437"/>
    </row>
    <row r="75" spans="1:7">
      <c r="A75" s="278"/>
      <c r="B75" s="279"/>
      <c r="C75" s="296"/>
      <c r="D75" s="398"/>
      <c r="E75" s="281"/>
      <c r="F75" s="437"/>
      <c r="G75" s="437"/>
    </row>
    <row r="76" spans="1:7">
      <c r="A76" s="278"/>
      <c r="B76" s="279"/>
      <c r="C76" s="296"/>
      <c r="D76" s="398"/>
      <c r="E76" s="281"/>
      <c r="F76" s="437"/>
      <c r="G76" s="437"/>
    </row>
    <row r="77" spans="1:7">
      <c r="A77" s="271"/>
      <c r="B77" s="271"/>
      <c r="C77" s="271"/>
      <c r="D77" s="272"/>
      <c r="E77" s="272"/>
      <c r="F77" s="437"/>
      <c r="G77" s="437"/>
    </row>
    <row r="78" spans="1:7" s="1090" customFormat="1">
      <c r="A78" s="271"/>
      <c r="B78" s="271"/>
      <c r="C78" s="271"/>
      <c r="D78" s="272"/>
      <c r="E78" s="272"/>
      <c r="F78" s="437"/>
      <c r="G78" s="437"/>
    </row>
    <row r="79" spans="1:7" s="1090" customFormat="1">
      <c r="A79" s="271"/>
      <c r="B79" s="271"/>
      <c r="C79" s="271"/>
      <c r="D79" s="272"/>
      <c r="E79" s="272"/>
      <c r="F79" s="437"/>
      <c r="G79" s="437"/>
    </row>
    <row r="80" spans="1:7" s="1090" customFormat="1">
      <c r="A80" s="271"/>
      <c r="B80" s="271"/>
      <c r="C80" s="271"/>
      <c r="D80" s="272"/>
      <c r="E80" s="272"/>
      <c r="F80" s="437"/>
      <c r="G80" s="437"/>
    </row>
    <row r="81" spans="1:7" s="1090" customFormat="1">
      <c r="A81" s="271"/>
      <c r="B81" s="271"/>
      <c r="C81" s="271"/>
      <c r="D81" s="272"/>
      <c r="E81" s="272"/>
      <c r="F81" s="437"/>
      <c r="G81" s="437"/>
    </row>
    <row r="82" spans="1:7" s="1090" customFormat="1">
      <c r="A82" s="271"/>
      <c r="B82" s="271"/>
      <c r="C82" s="271"/>
      <c r="D82" s="272"/>
      <c r="E82" s="272"/>
      <c r="F82" s="437"/>
      <c r="G82" s="437"/>
    </row>
    <row r="83" spans="1:7">
      <c r="A83" s="271"/>
      <c r="B83" s="271"/>
      <c r="C83" s="271"/>
      <c r="D83" s="272"/>
      <c r="E83" s="272"/>
      <c r="F83" s="437"/>
      <c r="G83" s="437"/>
    </row>
    <row r="84" spans="1:7">
      <c r="A84" s="271"/>
      <c r="B84" s="271"/>
      <c r="C84" s="271"/>
      <c r="D84" s="272"/>
      <c r="E84" s="272"/>
      <c r="F84" s="437"/>
      <c r="G84" s="437"/>
    </row>
    <row r="85" spans="1:7">
      <c r="A85" s="271"/>
      <c r="B85" s="271"/>
      <c r="C85" s="271"/>
      <c r="D85" s="272"/>
      <c r="E85" s="272"/>
      <c r="F85" s="437"/>
      <c r="G85" s="437"/>
    </row>
    <row r="86" spans="1:7">
      <c r="A86" s="295"/>
      <c r="B86" s="291"/>
      <c r="C86" s="302"/>
      <c r="D86" s="303"/>
      <c r="E86" s="304"/>
      <c r="F86" s="437"/>
      <c r="G86" s="437"/>
    </row>
    <row r="87" spans="1:7">
      <c r="A87" s="327"/>
      <c r="B87" s="328"/>
      <c r="C87" s="329"/>
      <c r="D87" s="303"/>
      <c r="E87" s="304"/>
      <c r="F87" s="441"/>
      <c r="G87" s="441"/>
    </row>
    <row r="88" spans="1:7" ht="24">
      <c r="A88" s="327"/>
      <c r="B88" s="328"/>
      <c r="C88" s="330" t="s">
        <v>1343</v>
      </c>
      <c r="D88" s="303"/>
      <c r="E88" s="304"/>
      <c r="F88" s="441"/>
      <c r="G88" s="437"/>
    </row>
    <row r="89" spans="1:7">
      <c r="A89" s="290"/>
      <c r="B89" s="291"/>
      <c r="C89" s="302"/>
      <c r="D89" s="303"/>
      <c r="E89" s="304"/>
      <c r="F89" s="446"/>
      <c r="G89" s="437"/>
    </row>
    <row r="90" spans="1:7">
      <c r="A90" s="447">
        <v>1</v>
      </c>
      <c r="B90" s="291"/>
      <c r="C90" s="292" t="s">
        <v>326</v>
      </c>
      <c r="D90" s="303"/>
      <c r="E90" s="304"/>
      <c r="F90" s="441"/>
      <c r="G90" s="437">
        <f>G28</f>
        <v>0</v>
      </c>
    </row>
    <row r="91" spans="1:7">
      <c r="A91" s="447"/>
      <c r="B91" s="291"/>
      <c r="C91" s="302"/>
      <c r="D91" s="303"/>
      <c r="E91" s="304"/>
      <c r="F91" s="446"/>
      <c r="G91" s="437"/>
    </row>
    <row r="92" spans="1:7" ht="24">
      <c r="A92" s="447">
        <v>2</v>
      </c>
      <c r="B92" s="291"/>
      <c r="C92" s="292" t="s">
        <v>331</v>
      </c>
      <c r="D92" s="303"/>
      <c r="E92" s="304"/>
      <c r="F92" s="441"/>
      <c r="G92" s="437">
        <f>G43</f>
        <v>0</v>
      </c>
    </row>
    <row r="93" spans="1:7">
      <c r="A93" s="448"/>
      <c r="B93" s="291"/>
      <c r="C93" s="302"/>
      <c r="D93" s="303"/>
      <c r="E93" s="304"/>
      <c r="F93" s="446"/>
      <c r="G93" s="437"/>
    </row>
    <row r="94" spans="1:7">
      <c r="A94" s="447">
        <v>3</v>
      </c>
      <c r="B94" s="291"/>
      <c r="C94" s="292" t="s">
        <v>342</v>
      </c>
      <c r="D94" s="303"/>
      <c r="E94" s="304"/>
      <c r="F94" s="446"/>
      <c r="G94" s="437">
        <f>G54</f>
        <v>0</v>
      </c>
    </row>
    <row r="95" spans="1:7">
      <c r="A95" s="448"/>
      <c r="B95" s="291"/>
      <c r="C95" s="302"/>
      <c r="D95" s="303"/>
      <c r="E95" s="304"/>
      <c r="F95" s="446"/>
      <c r="G95" s="437"/>
    </row>
    <row r="96" spans="1:7">
      <c r="A96" s="448">
        <v>4</v>
      </c>
      <c r="B96" s="291"/>
      <c r="C96" s="292" t="s">
        <v>347</v>
      </c>
      <c r="D96" s="303"/>
      <c r="E96" s="304"/>
      <c r="F96" s="446"/>
      <c r="G96" s="437">
        <f>G68</f>
        <v>0</v>
      </c>
    </row>
    <row r="97" spans="1:7">
      <c r="A97" s="448"/>
      <c r="B97" s="291"/>
      <c r="C97" s="302"/>
      <c r="D97" s="303"/>
      <c r="E97" s="304"/>
      <c r="F97" s="446"/>
      <c r="G97" s="441"/>
    </row>
    <row r="98" spans="1:7" ht="13.5" thickBot="1">
      <c r="A98" s="331"/>
      <c r="B98" s="332"/>
      <c r="C98" s="333"/>
      <c r="D98" s="334"/>
      <c r="E98" s="335"/>
      <c r="F98" s="442"/>
      <c r="G98" s="442"/>
    </row>
    <row r="99" spans="1:7">
      <c r="A99" s="278"/>
      <c r="B99" s="328"/>
      <c r="C99" s="336" t="s">
        <v>353</v>
      </c>
      <c r="D99" s="337"/>
      <c r="E99" s="338"/>
      <c r="F99" s="1835">
        <f>SUM(G90:G97)</f>
        <v>0</v>
      </c>
      <c r="G99" s="1835"/>
    </row>
    <row r="100" spans="1:7" ht="13.5" thickBot="1">
      <c r="A100" s="331"/>
      <c r="B100" s="332"/>
      <c r="C100" s="333"/>
      <c r="D100" s="334"/>
      <c r="E100" s="335"/>
      <c r="F100" s="442"/>
      <c r="G100" s="442"/>
    </row>
    <row r="101" spans="1:7">
      <c r="A101" s="290"/>
      <c r="B101" s="291"/>
      <c r="C101" s="302"/>
      <c r="D101" s="303"/>
      <c r="E101" s="304"/>
      <c r="F101" s="446"/>
      <c r="G101" s="441"/>
    </row>
    <row r="102" spans="1:7">
      <c r="A102" s="290"/>
      <c r="B102" s="291"/>
      <c r="C102" s="339"/>
      <c r="D102" s="303"/>
      <c r="E102" s="304"/>
      <c r="F102" s="445"/>
      <c r="G102" s="443"/>
    </row>
    <row r="103" spans="1:7">
      <c r="A103" s="295"/>
      <c r="B103" s="291"/>
      <c r="C103" s="302"/>
      <c r="D103" s="303"/>
      <c r="E103" s="304"/>
      <c r="F103" s="437"/>
      <c r="G103" s="437"/>
    </row>
    <row r="104" spans="1:7">
      <c r="A104" s="295"/>
      <c r="B104" s="291"/>
      <c r="C104" s="302"/>
      <c r="D104" s="303"/>
      <c r="E104" s="304"/>
      <c r="F104" s="437"/>
      <c r="G104" s="437"/>
    </row>
    <row r="105" spans="1:7">
      <c r="A105" s="295"/>
      <c r="B105" s="291"/>
      <c r="C105" s="302"/>
      <c r="D105" s="303"/>
      <c r="E105" s="304"/>
      <c r="F105" s="437"/>
      <c r="G105" s="437"/>
    </row>
    <row r="106" spans="1:7" ht="15.75">
      <c r="A106" s="295"/>
      <c r="B106" s="291"/>
      <c r="C106" s="340" t="s">
        <v>141</v>
      </c>
      <c r="D106" s="456" t="s">
        <v>354</v>
      </c>
      <c r="E106" s="456"/>
      <c r="F106" s="437"/>
      <c r="G106" s="437"/>
    </row>
    <row r="107" spans="1:7">
      <c r="A107" s="271"/>
      <c r="B107" s="271"/>
      <c r="C107" s="271"/>
      <c r="D107" s="272"/>
      <c r="E107" s="272"/>
      <c r="F107" s="437"/>
      <c r="G107" s="437"/>
    </row>
    <row r="108" spans="1:7">
      <c r="A108" s="271"/>
      <c r="B108" s="271"/>
      <c r="C108" s="341"/>
      <c r="D108" s="342"/>
      <c r="E108" s="343"/>
      <c r="F108" s="1836"/>
      <c r="G108" s="1836"/>
    </row>
    <row r="109" spans="1:7">
      <c r="A109" s="271"/>
      <c r="B109" s="271"/>
      <c r="C109" s="271"/>
      <c r="D109" s="272"/>
      <c r="E109" s="272"/>
      <c r="F109" s="437"/>
      <c r="G109" s="437"/>
    </row>
  </sheetData>
  <sheetProtection algorithmName="SHA-512" hashValue="a6ilu5zizdGa9Li33IqQ5Ha8ZrTms26tGenJfZwg5FLeEiCg3gnhdXgl4Ez6+SOC+2qgiXJdqNZtkKHABOpusw==" saltValue="DLo3WiDoeVaoy0uHiz2epg==" spinCount="100000" sheet="1" objects="1" scenarios="1"/>
  <mergeCells count="2">
    <mergeCell ref="F99:G99"/>
    <mergeCell ref="F108:G108"/>
  </mergeCells>
  <phoneticPr fontId="58" type="noConversion"/>
  <pageMargins left="0.74803149606299202" right="0.74803149606299202" top="0.98425196850393704" bottom="0.98425196850393704" header="0.511811023622047" footer="0.511811023622047"/>
  <pageSetup paperSize="9" scale="75" orientation="portrait" r:id="rId1"/>
  <headerFooter alignWithMargins="0"/>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47</vt:i4>
      </vt:variant>
    </vt:vector>
  </HeadingPairs>
  <TitlesOfParts>
    <vt:vector size="105" baseType="lpstr">
      <vt:lpstr>NASLOVNA </vt:lpstr>
      <vt:lpstr>1. FAZA - NASLOVNA I SADRŽAJ</vt:lpstr>
      <vt:lpstr>1.FAZA-OPĆI UVJETI ZEMLJANI</vt:lpstr>
      <vt:lpstr>1.FAZA OU BUŠENI PILOTI</vt:lpstr>
      <vt:lpstr>1.FAZA-OU AB I BETONSKI</vt:lpstr>
      <vt:lpstr>1.FAZA-NASLOV - GRAĐ</vt:lpstr>
      <vt:lpstr>1.FAZA-TROSKOVNIK GRAĐEVINSKI</vt:lpstr>
      <vt:lpstr>1.FAZA-NASLOV - ELEKTRO</vt:lpstr>
      <vt:lpstr>1.FAZA-ELEKTRO</vt:lpstr>
      <vt:lpstr>1.FAZA-NASLOV - VODA</vt:lpstr>
      <vt:lpstr>1.FAZA-VODA</vt:lpstr>
      <vt:lpstr> REKAPITULACIJA 1.FAZE</vt:lpstr>
      <vt:lpstr>2.FAZA - NASLOVNA I SADRŽAJ</vt:lpstr>
      <vt:lpstr>2. FAZA OU ZEMLJANI</vt:lpstr>
      <vt:lpstr>2.FAZA OU AB I BETONSKI</vt:lpstr>
      <vt:lpstr>2.FAZA NASLOV - GRAĐ</vt:lpstr>
      <vt:lpstr>2.FAZA -GRAĐEVINSKI RADOVI</vt:lpstr>
      <vt:lpstr>2.FAZA -NASLOV - ELEKTRO</vt:lpstr>
      <vt:lpstr>2.FAZA ELEKTRO</vt:lpstr>
      <vt:lpstr>2.FAZA - NASLOV - VODA</vt:lpstr>
      <vt:lpstr>2.FAZA TROSK VODA</vt:lpstr>
      <vt:lpstr>2.FAZA-NASLOV PORT.+VANJ.UREĐ.</vt:lpstr>
      <vt:lpstr>2.FAZA-PORT+VANJSKO UREĐENJE</vt:lpstr>
      <vt:lpstr>REKAPITULACIJA 2.FAZE</vt:lpstr>
      <vt:lpstr>3.FAZA naslovnica</vt:lpstr>
      <vt:lpstr>GO_naslovnica</vt:lpstr>
      <vt:lpstr>GO_sadrzaj</vt:lpstr>
      <vt:lpstr>GO_opci uvjeti</vt:lpstr>
      <vt:lpstr>GO_AI_pripremni</vt:lpstr>
      <vt:lpstr>GO_AII_zemljani</vt:lpstr>
      <vt:lpstr>GO_AIII_bet. i arm. betonski</vt:lpstr>
      <vt:lpstr>GO_AIV_zidarski</vt:lpstr>
      <vt:lpstr>GO_AV_izolaterski</vt:lpstr>
      <vt:lpstr>GO_AVI_metalne</vt:lpstr>
      <vt:lpstr>GO_AVII_razno</vt:lpstr>
      <vt:lpstr>GO_BI_montazni paneli</vt:lpstr>
      <vt:lpstr>GO_BII_limarski</vt:lpstr>
      <vt:lpstr>GO_BIII_fasaderski</vt:lpstr>
      <vt:lpstr>GO_BIV_bravarski</vt:lpstr>
      <vt:lpstr>GO_BV_aluminijska stolarija</vt:lpstr>
      <vt:lpstr>GO_BVI_pp stolarija</vt:lpstr>
      <vt:lpstr>GO_BVII_sekcijska vrata</vt:lpstr>
      <vt:lpstr>GO_BVIII_stolarski</vt:lpstr>
      <vt:lpstr>GO_BIX_gipskartonski</vt:lpstr>
      <vt:lpstr>GO_BX_keramicarski</vt:lpstr>
      <vt:lpstr>GO_BXI_soboslikarsko-licilacki</vt:lpstr>
      <vt:lpstr>GO_BXII_wc pregrade</vt:lpstr>
      <vt:lpstr>GO_rekapitulacija</vt:lpstr>
      <vt:lpstr>VIK_naslovnica</vt:lpstr>
      <vt:lpstr>VIK_svi radovi</vt:lpstr>
      <vt:lpstr>EI_naslovnica</vt:lpstr>
      <vt:lpstr>EI_svi radovi</vt:lpstr>
      <vt:lpstr>TTI_naslovnica</vt:lpstr>
      <vt:lpstr>TTI_opći uvjeti</vt:lpstr>
      <vt:lpstr>TTI_izjava izvođača</vt:lpstr>
      <vt:lpstr>TTI_svi radovi</vt:lpstr>
      <vt:lpstr>3.FAZA rekapitulacija</vt:lpstr>
      <vt:lpstr>UKUPNA REKAPITULACIJA</vt:lpstr>
      <vt:lpstr>'1. FAZA - NASLOVNA I SADRŽAJ'!Print_Area</vt:lpstr>
      <vt:lpstr>'1.FAZA OU BUŠENI PILOTI'!Print_Area</vt:lpstr>
      <vt:lpstr>'1.FAZA-ELEKTRO'!Print_Area</vt:lpstr>
      <vt:lpstr>'1.FAZA-NASLOV - ELEKTRO'!Print_Area</vt:lpstr>
      <vt:lpstr>'1.FAZA-NASLOV - GRAĐ'!Print_Area</vt:lpstr>
      <vt:lpstr>'1.FAZA-NASLOV - VODA'!Print_Area</vt:lpstr>
      <vt:lpstr>'1.FAZA-OPĆI UVJETI ZEMLJANI'!Print_Area</vt:lpstr>
      <vt:lpstr>'1.FAZA-OU AB I BETONSKI'!Print_Area</vt:lpstr>
      <vt:lpstr>'2. FAZA OU ZEMLJANI'!Print_Area</vt:lpstr>
      <vt:lpstr>'2.FAZA - NASLOV - VODA'!Print_Area</vt:lpstr>
      <vt:lpstr>'2.FAZA - NASLOVNA I SADRŽAJ'!Print_Area</vt:lpstr>
      <vt:lpstr>'2.FAZA ELEKTRO'!Print_Area</vt:lpstr>
      <vt:lpstr>'2.FAZA -GRAĐEVINSKI RADOVI'!Print_Area</vt:lpstr>
      <vt:lpstr>'2.FAZA -NASLOV - ELEKTRO'!Print_Area</vt:lpstr>
      <vt:lpstr>'2.FAZA NASLOV - GRAĐ'!Print_Area</vt:lpstr>
      <vt:lpstr>'2.FAZA OU AB I BETONSKI'!Print_Area</vt:lpstr>
      <vt:lpstr>'2.FAZA TROSK VODA'!Print_Area</vt:lpstr>
      <vt:lpstr>'2.FAZA-NASLOV PORT.+VANJ.UREĐ.'!Print_Area</vt:lpstr>
      <vt:lpstr>'2.FAZA-PORT+VANJSKO UREĐENJE'!Print_Area</vt:lpstr>
      <vt:lpstr>'3.FAZA naslovnica'!Print_Area</vt:lpstr>
      <vt:lpstr>'EI_svi radovi'!Print_Area</vt:lpstr>
      <vt:lpstr>GO_AI_pripremni!Print_Area</vt:lpstr>
      <vt:lpstr>GO_naslovnica!Print_Area</vt:lpstr>
      <vt:lpstr>'GO_opci uvjeti'!Print_Area</vt:lpstr>
      <vt:lpstr>'NASLOVNA '!Print_Area</vt:lpstr>
      <vt:lpstr>'TTI_izjava izvođača'!Print_Area</vt:lpstr>
      <vt:lpstr>'TTI_svi radovi'!Print_Area</vt:lpstr>
      <vt:lpstr>'UKUPNA REKAPITULACIJA'!Print_Area</vt:lpstr>
      <vt:lpstr>VIK_naslovnica!Print_Area</vt:lpstr>
      <vt:lpstr>'VIK_svi radovi'!Print_Area</vt:lpstr>
      <vt:lpstr>GO_AI_pripremni!Print_Titles</vt:lpstr>
      <vt:lpstr>GO_AII_zemljani!Print_Titles</vt:lpstr>
      <vt:lpstr>'GO_AIII_bet. i arm. betonski'!Print_Titles</vt:lpstr>
      <vt:lpstr>GO_AIV_zidarski!Print_Titles</vt:lpstr>
      <vt:lpstr>GO_AV_izolaterski!Print_Titles</vt:lpstr>
      <vt:lpstr>GO_AVI_metalne!Print_Titles</vt:lpstr>
      <vt:lpstr>GO_AVII_razno!Print_Titles</vt:lpstr>
      <vt:lpstr>'GO_BI_montazni paneli'!Print_Titles</vt:lpstr>
      <vt:lpstr>GO_BII_limarski!Print_Titles</vt:lpstr>
      <vt:lpstr>GO_BIX_gipskartonski!Print_Titles</vt:lpstr>
      <vt:lpstr>'GO_BV_aluminijska stolarija'!Print_Titles</vt:lpstr>
      <vt:lpstr>'GO_BVI_pp stolarija'!Print_Titles</vt:lpstr>
      <vt:lpstr>'GO_BVII_sekcijska vrata'!Print_Titles</vt:lpstr>
      <vt:lpstr>GO_BVIII_stolarski!Print_Titles</vt:lpstr>
      <vt:lpstr>GO_BX_keramicarski!Print_Titles</vt:lpstr>
      <vt:lpstr>'GO_BXI_soboslikarsko-licilacki'!Print_Titles</vt:lpstr>
      <vt:lpstr>'GO_BXII_wc pregrade'!Print_Titles</vt:lpstr>
    </vt:vector>
  </TitlesOfParts>
  <Company>Via projekt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Perkić</dc:creator>
  <cp:lastModifiedBy>Korisnik</cp:lastModifiedBy>
  <cp:lastPrinted>2019-03-28T12:23:09Z</cp:lastPrinted>
  <dcterms:created xsi:type="dcterms:W3CDTF">2006-10-17T07:33:24Z</dcterms:created>
  <dcterms:modified xsi:type="dcterms:W3CDTF">2019-11-18T13:27:09Z</dcterms:modified>
</cp:coreProperties>
</file>