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rena\Documents\FINANCIJSKI IZVJEŠTAJI\FINANCIJSKI IZVJEŠTAJI 2022\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H280" i="9"/>
  <c r="G280" i="9"/>
  <c r="E280" i="9" s="1"/>
  <c r="B280" i="9" s="1"/>
  <c r="F280" i="9"/>
  <c r="H279" i="9"/>
  <c r="G279" i="9"/>
  <c r="E279" i="9" s="1"/>
  <c r="B279" i="9" s="1"/>
  <c r="F279" i="9"/>
  <c r="F278" i="9"/>
  <c r="F277" i="9"/>
  <c r="F276" i="9"/>
  <c r="L274" i="9"/>
  <c r="F274" i="9" s="1"/>
  <c r="H274" i="9"/>
  <c r="I273" i="9"/>
  <c r="H273" i="9"/>
  <c r="F273" i="9"/>
  <c r="E272" i="9"/>
  <c r="M271" i="9"/>
  <c r="L271" i="9"/>
  <c r="F271" i="9" s="1"/>
  <c r="E271" i="9"/>
  <c r="M270" i="9"/>
  <c r="L270" i="9"/>
  <c r="F270" i="9"/>
  <c r="B270" i="9" s="1"/>
  <c r="E270" i="9"/>
  <c r="M269" i="9"/>
  <c r="L269" i="9"/>
  <c r="F269" i="9" s="1"/>
  <c r="E269" i="9"/>
  <c r="M268" i="9"/>
  <c r="F268" i="9" s="1"/>
  <c r="L268" i="9"/>
  <c r="E268" i="9"/>
  <c r="B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M258" i="9"/>
  <c r="L258" i="9"/>
  <c r="E258" i="9"/>
  <c r="M257" i="9"/>
  <c r="L257" i="9"/>
  <c r="F257" i="9" s="1"/>
  <c r="E257" i="9"/>
  <c r="B257" i="9" s="1"/>
  <c r="M256" i="9"/>
  <c r="F256" i="9" s="1"/>
  <c r="L256" i="9"/>
  <c r="E256" i="9"/>
  <c r="B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L226" i="9"/>
  <c r="F226" i="9"/>
  <c r="B226" i="9" s="1"/>
  <c r="E226" i="9"/>
  <c r="H225" i="9"/>
  <c r="G225" i="9"/>
  <c r="E225" i="9" s="1"/>
  <c r="B225" i="9" s="1"/>
  <c r="F225" i="9"/>
  <c r="M224" i="9"/>
  <c r="F224" i="9" s="1"/>
  <c r="L224" i="9"/>
  <c r="E224" i="9"/>
  <c r="B224" i="9"/>
  <c r="M223" i="9"/>
  <c r="L223" i="9"/>
  <c r="F223" i="9" s="1"/>
  <c r="E223" i="9"/>
  <c r="B223" i="9" s="1"/>
  <c r="M222" i="9"/>
  <c r="L222" i="9"/>
  <c r="F222" i="9" s="1"/>
  <c r="B222" i="9" s="1"/>
  <c r="E222" i="9"/>
  <c r="M221" i="9"/>
  <c r="L221" i="9"/>
  <c r="E221" i="9"/>
  <c r="M220" i="9"/>
  <c r="L220" i="9"/>
  <c r="E220" i="9"/>
  <c r="M219" i="9"/>
  <c r="L219" i="9"/>
  <c r="F219" i="9" s="1"/>
  <c r="E219" i="9"/>
  <c r="M218" i="9"/>
  <c r="L218" i="9"/>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E157" i="9"/>
  <c r="B157" i="9" s="1"/>
  <c r="H156" i="9"/>
  <c r="G156" i="9"/>
  <c r="F156" i="9"/>
  <c r="E156" i="9"/>
  <c r="H155" i="9"/>
  <c r="G155" i="9"/>
  <c r="E155" i="9" s="1"/>
  <c r="F155" i="9"/>
  <c r="B155" i="9" s="1"/>
  <c r="H154" i="9"/>
  <c r="G154" i="9"/>
  <c r="F154" i="9"/>
  <c r="E154" i="9"/>
  <c r="B154" i="9" s="1"/>
  <c r="H153" i="9"/>
  <c r="E153" i="9" s="1"/>
  <c r="B153" i="9" s="1"/>
  <c r="G153" i="9"/>
  <c r="F153" i="9"/>
  <c r="H152" i="9"/>
  <c r="G152" i="9"/>
  <c r="E152" i="9" s="1"/>
  <c r="B152" i="9" s="1"/>
  <c r="F152" i="9"/>
  <c r="H151" i="9"/>
  <c r="G151" i="9"/>
  <c r="F151" i="9"/>
  <c r="H150" i="9"/>
  <c r="G150" i="9"/>
  <c r="E150" i="9" s="1"/>
  <c r="B150" i="9" s="1"/>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B122" i="9" s="1"/>
  <c r="F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B100" i="9" s="1"/>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B68" i="9" s="1"/>
  <c r="H67" i="9"/>
  <c r="G67" i="9"/>
  <c r="E67" i="9" s="1"/>
  <c r="B67" i="9" s="1"/>
  <c r="F67" i="9"/>
  <c r="H66" i="9"/>
  <c r="G66" i="9"/>
  <c r="F66" i="9"/>
  <c r="H65" i="9"/>
  <c r="E65" i="9" s="1"/>
  <c r="G65" i="9"/>
  <c r="F65" i="9"/>
  <c r="B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F58" i="9"/>
  <c r="H57" i="9"/>
  <c r="E57" i="9" s="1"/>
  <c r="G57" i="9"/>
  <c r="F57" i="9"/>
  <c r="B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E48" i="9" s="1"/>
  <c r="G48" i="9"/>
  <c r="F48" i="9"/>
  <c r="B48" i="9"/>
  <c r="H47" i="9"/>
  <c r="G47" i="9"/>
  <c r="F47" i="9"/>
  <c r="E47" i="9"/>
  <c r="B47" i="9" s="1"/>
  <c r="H46" i="9"/>
  <c r="G46" i="9"/>
  <c r="F46" i="9"/>
  <c r="H45" i="9"/>
  <c r="G45" i="9"/>
  <c r="E45" i="9" s="1"/>
  <c r="B45" i="9" s="1"/>
  <c r="F45" i="9"/>
  <c r="H44" i="9"/>
  <c r="G44" i="9"/>
  <c r="E44" i="9" s="1"/>
  <c r="B44" i="9" s="1"/>
  <c r="F44" i="9"/>
  <c r="H43" i="9"/>
  <c r="G43" i="9"/>
  <c r="F43" i="9"/>
  <c r="H42" i="9"/>
  <c r="G42" i="9"/>
  <c r="F42" i="9"/>
  <c r="H41" i="9"/>
  <c r="G41" i="9"/>
  <c r="E41" i="9" s="1"/>
  <c r="B41" i="9" s="1"/>
  <c r="F41" i="9"/>
  <c r="H40" i="9"/>
  <c r="G40" i="9"/>
  <c r="F40" i="9"/>
  <c r="H39" i="9"/>
  <c r="G39" i="9"/>
  <c r="F39" i="9"/>
  <c r="H38" i="9"/>
  <c r="E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F31" i="9"/>
  <c r="E31" i="9"/>
  <c r="B31" i="9" s="1"/>
  <c r="H30" i="9"/>
  <c r="G30" i="9"/>
  <c r="F30" i="9"/>
  <c r="E30" i="9"/>
  <c r="B30" i="9" s="1"/>
  <c r="H29" i="9"/>
  <c r="G29" i="9"/>
  <c r="E29" i="9" s="1"/>
  <c r="B29" i="9" s="1"/>
  <c r="F29" i="9"/>
  <c r="H28" i="9"/>
  <c r="G28" i="9"/>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I3" i="9"/>
  <c r="H3" i="9"/>
  <c r="G3" i="9"/>
  <c r="D101" i="8"/>
  <c r="D95" i="8"/>
  <c r="D90" i="8"/>
  <c r="D85" i="8"/>
  <c r="D80" i="8"/>
  <c r="D75" i="8"/>
  <c r="D70" i="8"/>
  <c r="D65" i="8"/>
  <c r="D60" i="8"/>
  <c r="D55" i="8"/>
  <c r="D49" i="8" s="1"/>
  <c r="D43" i="8" s="1"/>
  <c r="I35" i="3" s="1"/>
  <c r="D50" i="8"/>
  <c r="D44" i="8"/>
  <c r="D36" i="8"/>
  <c r="D26" i="8"/>
  <c r="D18" i="8"/>
  <c r="C1493" i="1" s="1"/>
  <c r="H1493" i="1" s="1"/>
  <c r="D8" i="8"/>
  <c r="E44" i="7"/>
  <c r="D44" i="7"/>
  <c r="E39" i="7"/>
  <c r="D39" i="7"/>
  <c r="D38" i="7" s="1"/>
  <c r="E38" i="7"/>
  <c r="E30" i="7"/>
  <c r="D30" i="7"/>
  <c r="E23" i="7"/>
  <c r="E22" i="7" s="1"/>
  <c r="I30" i="3" s="1"/>
  <c r="D23" i="7"/>
  <c r="E14" i="7"/>
  <c r="D14" i="7"/>
  <c r="E7" i="7"/>
  <c r="D1438" i="1"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1222" i="1" s="1"/>
  <c r="D246" i="5"/>
  <c r="F246" i="5" s="1"/>
  <c r="F244" i="5"/>
  <c r="F243" i="5"/>
  <c r="E242" i="5"/>
  <c r="D1219" i="1" s="1"/>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H142" i="9" s="1"/>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D580" i="4"/>
  <c r="F580" i="4" s="1"/>
  <c r="F579" i="4"/>
  <c r="F578" i="4"/>
  <c r="F577" i="4"/>
  <c r="E577" i="4"/>
  <c r="D577" i="4"/>
  <c r="F576" i="4"/>
  <c r="F575" i="4"/>
  <c r="F574" i="4"/>
  <c r="E574" i="4"/>
  <c r="D574" i="4"/>
  <c r="F573" i="4"/>
  <c r="F572" i="4"/>
  <c r="E571" i="4"/>
  <c r="D571" i="4"/>
  <c r="F571" i="4" s="1"/>
  <c r="F570" i="4"/>
  <c r="F569" i="4"/>
  <c r="E568" i="4"/>
  <c r="D568" i="4"/>
  <c r="F568" i="4" s="1"/>
  <c r="D567"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09" i="1"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78" i="1"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F352" i="4"/>
  <c r="E352" i="4"/>
  <c r="D352" i="4"/>
  <c r="E351" i="4"/>
  <c r="D351" i="4"/>
  <c r="F349" i="4"/>
  <c r="E348" i="4"/>
  <c r="D348" i="4"/>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F159" i="4"/>
  <c r="E159" i="4"/>
  <c r="D159" i="4"/>
  <c r="F158" i="4"/>
  <c r="F157" i="4"/>
  <c r="F156" i="4"/>
  <c r="F155" i="4"/>
  <c r="F154" i="4"/>
  <c r="E153" i="4"/>
  <c r="E152" i="4" s="1"/>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D130" i="1" s="1"/>
  <c r="D134" i="4"/>
  <c r="D133" i="4" s="1"/>
  <c r="F132" i="4"/>
  <c r="F131" i="4"/>
  <c r="F130" i="4"/>
  <c r="F129" i="4"/>
  <c r="E128" i="4"/>
  <c r="D128" i="4"/>
  <c r="F128" i="4" s="1"/>
  <c r="F127" i="4"/>
  <c r="F126" i="4"/>
  <c r="F125" i="4"/>
  <c r="E125" i="4"/>
  <c r="D125" i="4"/>
  <c r="E124" i="4"/>
  <c r="D120" i="1" s="1"/>
  <c r="F123" i="4"/>
  <c r="F122" i="4"/>
  <c r="F121" i="4"/>
  <c r="F120" i="4"/>
  <c r="E120" i="4"/>
  <c r="D120" i="4"/>
  <c r="F119" i="4"/>
  <c r="F118" i="4"/>
  <c r="F117" i="4"/>
  <c r="F116" i="4"/>
  <c r="F115" i="4"/>
  <c r="F114" i="4"/>
  <c r="F113" i="4"/>
  <c r="E112" i="4"/>
  <c r="D108" i="1" s="1"/>
  <c r="H108" i="1" s="1"/>
  <c r="D112" i="4"/>
  <c r="F112" i="4" s="1"/>
  <c r="F111" i="4"/>
  <c r="F110" i="4"/>
  <c r="F109" i="4"/>
  <c r="F108" i="4"/>
  <c r="E107" i="4"/>
  <c r="D103" i="1" s="1"/>
  <c r="D107" i="4"/>
  <c r="C103" i="1"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E83" i="4"/>
  <c r="D79" i="1" s="1"/>
  <c r="D83" i="4"/>
  <c r="C79" i="1"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0" i="1" s="1"/>
  <c r="D54" i="4"/>
  <c r="F53" i="4"/>
  <c r="F52" i="4"/>
  <c r="E51" i="4"/>
  <c r="D51" i="4"/>
  <c r="F49" i="4"/>
  <c r="F48" i="4"/>
  <c r="F47" i="4"/>
  <c r="F46" i="4"/>
  <c r="F45" i="4"/>
  <c r="E45" i="4"/>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H1518" i="1"/>
  <c r="C1518" i="1"/>
  <c r="G1518" i="1" s="1"/>
  <c r="C1516" i="1"/>
  <c r="G1516" i="1" s="1"/>
  <c r="C1515" i="1"/>
  <c r="C1514" i="1"/>
  <c r="G1514" i="1" s="1"/>
  <c r="H1513" i="1"/>
  <c r="G1513" i="1"/>
  <c r="C1513" i="1"/>
  <c r="C1512" i="1"/>
  <c r="H1512" i="1" s="1"/>
  <c r="C1511" i="1"/>
  <c r="H1511" i="1" s="1"/>
  <c r="C1510" i="1"/>
  <c r="G1510" i="1" s="1"/>
  <c r="C1509" i="1"/>
  <c r="H1509" i="1" s="1"/>
  <c r="H1508" i="1"/>
  <c r="C1508" i="1"/>
  <c r="G1508" i="1" s="1"/>
  <c r="C1507" i="1"/>
  <c r="C1506" i="1"/>
  <c r="G1506" i="1" s="1"/>
  <c r="H1505" i="1"/>
  <c r="G1505" i="1"/>
  <c r="C1505" i="1"/>
  <c r="C1504" i="1"/>
  <c r="H1504" i="1" s="1"/>
  <c r="C1503" i="1"/>
  <c r="H1503" i="1" s="1"/>
  <c r="C1502" i="1"/>
  <c r="G1502" i="1" s="1"/>
  <c r="C1501" i="1"/>
  <c r="G1501" i="1" s="1"/>
  <c r="H1500" i="1"/>
  <c r="C1500" i="1"/>
  <c r="G1500" i="1" s="1"/>
  <c r="C1498" i="1"/>
  <c r="G1498" i="1" s="1"/>
  <c r="H1497" i="1"/>
  <c r="G1497" i="1"/>
  <c r="C1497" i="1"/>
  <c r="C1496" i="1"/>
  <c r="H1496" i="1" s="1"/>
  <c r="C1495" i="1"/>
  <c r="H1495" i="1" s="1"/>
  <c r="H1494" i="1"/>
  <c r="C1494" i="1"/>
  <c r="G1494" i="1" s="1"/>
  <c r="C1492" i="1"/>
  <c r="G1492" i="1" s="1"/>
  <c r="C1491" i="1"/>
  <c r="C1490" i="1"/>
  <c r="G1490" i="1" s="1"/>
  <c r="H1489" i="1"/>
  <c r="G1489" i="1"/>
  <c r="C1489" i="1"/>
  <c r="C1488" i="1"/>
  <c r="H1488" i="1" s="1"/>
  <c r="C1487" i="1"/>
  <c r="H1487" i="1" s="1"/>
  <c r="C1486" i="1"/>
  <c r="G1486" i="1" s="1"/>
  <c r="H1485" i="1"/>
  <c r="G1485" i="1"/>
  <c r="C1485" i="1"/>
  <c r="C1484" i="1"/>
  <c r="G1484" i="1" s="1"/>
  <c r="C1482" i="1"/>
  <c r="G1482" i="1" s="1"/>
  <c r="C1480" i="1"/>
  <c r="H1479" i="1"/>
  <c r="G1479" i="1"/>
  <c r="I1479" i="1" s="1"/>
  <c r="D1479" i="1"/>
  <c r="C1479" i="1"/>
  <c r="J1479" i="1" s="1"/>
  <c r="G1478" i="1"/>
  <c r="I1478" i="1" s="1"/>
  <c r="D1478" i="1"/>
  <c r="C1478" i="1"/>
  <c r="H1478" i="1" s="1"/>
  <c r="H1477" i="1"/>
  <c r="D1477" i="1"/>
  <c r="C1477" i="1"/>
  <c r="D1476" i="1"/>
  <c r="J1476" i="1" s="1"/>
  <c r="C1476" i="1"/>
  <c r="D1475" i="1"/>
  <c r="C1475" i="1"/>
  <c r="D1474" i="1"/>
  <c r="C1474" i="1"/>
  <c r="D1473" i="1"/>
  <c r="G1473" i="1" s="1"/>
  <c r="C1473" i="1"/>
  <c r="H1472" i="1"/>
  <c r="G1472" i="1"/>
  <c r="I1472" i="1" s="1"/>
  <c r="D1472" i="1"/>
  <c r="C1472" i="1"/>
  <c r="J1472" i="1" s="1"/>
  <c r="J1471" i="1"/>
  <c r="D1471" i="1"/>
  <c r="C1471" i="1"/>
  <c r="G1470" i="1"/>
  <c r="D1470" i="1"/>
  <c r="C1470" i="1"/>
  <c r="H1470" i="1" s="1"/>
  <c r="D1469" i="1"/>
  <c r="G1469" i="1" s="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D1462" i="1"/>
  <c r="G1462" i="1" s="1"/>
  <c r="C1462" i="1"/>
  <c r="J1462" i="1" s="1"/>
  <c r="D1461" i="1"/>
  <c r="J1460" i="1"/>
  <c r="D1460" i="1"/>
  <c r="C1460" i="1"/>
  <c r="H1459" i="1"/>
  <c r="G1459" i="1"/>
  <c r="I1459" i="1" s="1"/>
  <c r="D1459" i="1"/>
  <c r="C1459" i="1"/>
  <c r="J1459" i="1" s="1"/>
  <c r="J1458" i="1"/>
  <c r="D1458" i="1"/>
  <c r="C1458" i="1"/>
  <c r="H1457" i="1"/>
  <c r="G1457" i="1"/>
  <c r="I1457" i="1" s="1"/>
  <c r="D1457" i="1"/>
  <c r="C1457" i="1"/>
  <c r="J1457" i="1" s="1"/>
  <c r="J1456" i="1"/>
  <c r="D1456" i="1"/>
  <c r="C1456" i="1"/>
  <c r="H1455" i="1"/>
  <c r="G1455" i="1"/>
  <c r="I1455" i="1" s="1"/>
  <c r="D1455" i="1"/>
  <c r="C1455" i="1"/>
  <c r="J1455" i="1" s="1"/>
  <c r="H1454" i="1"/>
  <c r="G1454" i="1"/>
  <c r="D1454" i="1"/>
  <c r="C1454" i="1"/>
  <c r="D1453" i="1"/>
  <c r="D1452" i="1"/>
  <c r="J1452" i="1" s="1"/>
  <c r="C1452" i="1"/>
  <c r="H1451" i="1"/>
  <c r="G1451" i="1"/>
  <c r="I1451" i="1" s="1"/>
  <c r="D1451" i="1"/>
  <c r="C1451" i="1"/>
  <c r="J1451" i="1" s="1"/>
  <c r="D1450" i="1"/>
  <c r="J1450" i="1" s="1"/>
  <c r="C1450" i="1"/>
  <c r="H1449" i="1"/>
  <c r="G1449" i="1"/>
  <c r="I1449" i="1" s="1"/>
  <c r="D1449" i="1"/>
  <c r="C1449" i="1"/>
  <c r="J1449" i="1" s="1"/>
  <c r="D1448" i="1"/>
  <c r="J1448" i="1" s="1"/>
  <c r="C1448" i="1"/>
  <c r="H1447" i="1"/>
  <c r="G1447" i="1"/>
  <c r="I1447" i="1" s="1"/>
  <c r="D1447" i="1"/>
  <c r="C1447" i="1"/>
  <c r="J1447" i="1" s="1"/>
  <c r="D1446" i="1"/>
  <c r="C1446" i="1"/>
  <c r="D1445" i="1"/>
  <c r="C1445" i="1"/>
  <c r="D1444" i="1"/>
  <c r="C1444" i="1"/>
  <c r="D1443" i="1"/>
  <c r="H1443" i="1" s="1"/>
  <c r="C1443" i="1"/>
  <c r="D1442" i="1"/>
  <c r="C1442" i="1"/>
  <c r="D1441" i="1"/>
  <c r="H1441" i="1" s="1"/>
  <c r="C1441" i="1"/>
  <c r="D1440" i="1"/>
  <c r="C1440" i="1"/>
  <c r="D1439" i="1"/>
  <c r="H1439" i="1" s="1"/>
  <c r="C1439" i="1"/>
  <c r="C1438" i="1"/>
  <c r="C1437" i="1"/>
  <c r="D1434" i="1"/>
  <c r="C1434" i="1"/>
  <c r="D1433" i="1"/>
  <c r="H1433" i="1" s="1"/>
  <c r="C1433" i="1"/>
  <c r="D1432" i="1"/>
  <c r="H1432" i="1" s="1"/>
  <c r="C1432" i="1"/>
  <c r="G1431" i="1"/>
  <c r="D1431" i="1"/>
  <c r="H1431" i="1" s="1"/>
  <c r="C1431" i="1"/>
  <c r="D1430" i="1"/>
  <c r="C1430" i="1"/>
  <c r="D1429" i="1"/>
  <c r="H1429" i="1" s="1"/>
  <c r="C1429" i="1"/>
  <c r="D1428" i="1"/>
  <c r="H1428" i="1" s="1"/>
  <c r="C1428" i="1"/>
  <c r="G1427" i="1"/>
  <c r="D1427" i="1"/>
  <c r="H1427" i="1" s="1"/>
  <c r="C1427" i="1"/>
  <c r="D1426" i="1"/>
  <c r="C1426" i="1"/>
  <c r="D1425" i="1"/>
  <c r="H1425" i="1" s="1"/>
  <c r="C1425" i="1"/>
  <c r="D1424" i="1"/>
  <c r="H1424" i="1" s="1"/>
  <c r="C1424" i="1"/>
  <c r="D1423" i="1"/>
  <c r="D1422" i="1"/>
  <c r="H1422" i="1" s="1"/>
  <c r="C1422" i="1"/>
  <c r="D1421" i="1"/>
  <c r="H1421" i="1" s="1"/>
  <c r="C1421" i="1"/>
  <c r="G1420" i="1"/>
  <c r="D1420" i="1"/>
  <c r="H1420" i="1" s="1"/>
  <c r="C1420" i="1"/>
  <c r="D1419" i="1"/>
  <c r="C1419" i="1"/>
  <c r="D1418" i="1"/>
  <c r="H1418" i="1" s="1"/>
  <c r="C1418" i="1"/>
  <c r="D1417" i="1"/>
  <c r="H1417" i="1" s="1"/>
  <c r="C1417" i="1"/>
  <c r="D1416" i="1"/>
  <c r="D1415" i="1"/>
  <c r="H1415" i="1" s="1"/>
  <c r="C1415" i="1"/>
  <c r="D1414" i="1"/>
  <c r="H1414" i="1" s="1"/>
  <c r="C1414" i="1"/>
  <c r="G1413" i="1"/>
  <c r="D1413" i="1"/>
  <c r="H1413" i="1" s="1"/>
  <c r="C1413" i="1"/>
  <c r="D1412" i="1"/>
  <c r="C1412" i="1"/>
  <c r="D1411" i="1"/>
  <c r="H1411" i="1" s="1"/>
  <c r="C1411" i="1"/>
  <c r="D1410" i="1"/>
  <c r="H1410" i="1" s="1"/>
  <c r="C1410" i="1"/>
  <c r="G1409" i="1"/>
  <c r="D1409" i="1"/>
  <c r="H1409" i="1" s="1"/>
  <c r="C1409" i="1"/>
  <c r="D1408" i="1"/>
  <c r="D1407" i="1"/>
  <c r="H1407" i="1" s="1"/>
  <c r="C1407" i="1"/>
  <c r="G1406" i="1"/>
  <c r="D1406" i="1"/>
  <c r="H1406" i="1" s="1"/>
  <c r="C1406" i="1"/>
  <c r="D1405" i="1"/>
  <c r="C1405" i="1"/>
  <c r="D1404" i="1"/>
  <c r="H1404" i="1" s="1"/>
  <c r="C1404" i="1"/>
  <c r="D1403" i="1"/>
  <c r="H1403" i="1" s="1"/>
  <c r="C1403" i="1"/>
  <c r="G1402" i="1"/>
  <c r="D1402" i="1"/>
  <c r="H1402" i="1" s="1"/>
  <c r="C1402" i="1"/>
  <c r="D1401" i="1"/>
  <c r="C1401" i="1"/>
  <c r="D1400" i="1"/>
  <c r="H1400" i="1" s="1"/>
  <c r="C1400" i="1"/>
  <c r="D1399" i="1"/>
  <c r="H1399" i="1" s="1"/>
  <c r="C1399" i="1"/>
  <c r="G1398" i="1"/>
  <c r="D1398" i="1"/>
  <c r="H1398" i="1" s="1"/>
  <c r="C1398" i="1"/>
  <c r="D1397" i="1"/>
  <c r="C1397" i="1"/>
  <c r="D1396" i="1"/>
  <c r="H1396" i="1" s="1"/>
  <c r="C1396" i="1"/>
  <c r="D1395" i="1"/>
  <c r="H1395" i="1" s="1"/>
  <c r="C1395" i="1"/>
  <c r="G1394" i="1"/>
  <c r="D1394" i="1"/>
  <c r="H1394" i="1" s="1"/>
  <c r="C1394" i="1"/>
  <c r="D1393" i="1"/>
  <c r="C1393" i="1"/>
  <c r="D1392" i="1"/>
  <c r="H1392" i="1" s="1"/>
  <c r="C1392" i="1"/>
  <c r="D1391" i="1"/>
  <c r="H1391" i="1" s="1"/>
  <c r="C1391" i="1"/>
  <c r="G1390" i="1"/>
  <c r="D1390" i="1"/>
  <c r="H1390" i="1" s="1"/>
  <c r="C1390" i="1"/>
  <c r="D1389" i="1"/>
  <c r="C1389" i="1"/>
  <c r="D1388" i="1"/>
  <c r="H1388" i="1" s="1"/>
  <c r="C1388" i="1"/>
  <c r="D1387" i="1"/>
  <c r="H1387" i="1" s="1"/>
  <c r="C1387" i="1"/>
  <c r="G1386" i="1"/>
  <c r="D1386" i="1"/>
  <c r="H1386" i="1" s="1"/>
  <c r="C1386" i="1"/>
  <c r="D1385" i="1"/>
  <c r="C1385" i="1"/>
  <c r="D1384" i="1"/>
  <c r="H1384" i="1" s="1"/>
  <c r="C1384" i="1"/>
  <c r="D1383" i="1"/>
  <c r="D1382" i="1"/>
  <c r="C1382" i="1"/>
  <c r="D1381" i="1"/>
  <c r="H1381" i="1" s="1"/>
  <c r="C1381" i="1"/>
  <c r="D1380" i="1"/>
  <c r="H1380" i="1" s="1"/>
  <c r="C1380" i="1"/>
  <c r="G1379" i="1"/>
  <c r="D1379" i="1"/>
  <c r="H1379" i="1" s="1"/>
  <c r="C1379" i="1"/>
  <c r="D1378" i="1"/>
  <c r="C1378" i="1"/>
  <c r="D1377" i="1"/>
  <c r="H1377" i="1" s="1"/>
  <c r="C1377" i="1"/>
  <c r="D1376" i="1"/>
  <c r="H1376" i="1" s="1"/>
  <c r="C1376" i="1"/>
  <c r="G1375" i="1"/>
  <c r="D1375" i="1"/>
  <c r="H1375" i="1" s="1"/>
  <c r="C1375" i="1"/>
  <c r="D1374" i="1"/>
  <c r="C1374" i="1"/>
  <c r="D1373" i="1"/>
  <c r="H1373" i="1" s="1"/>
  <c r="C1373" i="1"/>
  <c r="D1372" i="1"/>
  <c r="H1372" i="1" s="1"/>
  <c r="C1372" i="1"/>
  <c r="G1371" i="1"/>
  <c r="D1371" i="1"/>
  <c r="H1371" i="1" s="1"/>
  <c r="C1371" i="1"/>
  <c r="D1370" i="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4" i="1"/>
  <c r="D1354" i="1"/>
  <c r="G1354" i="1" s="1"/>
  <c r="C1354" i="1"/>
  <c r="H1353" i="1"/>
  <c r="D1353" i="1"/>
  <c r="G1353" i="1" s="1"/>
  <c r="C1353" i="1"/>
  <c r="H1352" i="1"/>
  <c r="D1352" i="1"/>
  <c r="G1352" i="1" s="1"/>
  <c r="C1352" i="1"/>
  <c r="H1351" i="1"/>
  <c r="D1351" i="1"/>
  <c r="G1351" i="1" s="1"/>
  <c r="C1351" i="1"/>
  <c r="D1350" i="1"/>
  <c r="C1350" i="1"/>
  <c r="H1349" i="1"/>
  <c r="D1349" i="1"/>
  <c r="G1349" i="1" s="1"/>
  <c r="C1349"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D1330" i="1"/>
  <c r="D1328" i="1"/>
  <c r="C1328" i="1"/>
  <c r="D1327" i="1"/>
  <c r="C1327" i="1"/>
  <c r="D1326" i="1"/>
  <c r="H1326" i="1" s="1"/>
  <c r="C1326" i="1"/>
  <c r="G1325" i="1"/>
  <c r="D1325" i="1"/>
  <c r="H1325" i="1" s="1"/>
  <c r="C1325" i="1"/>
  <c r="D1324" i="1"/>
  <c r="H1324" i="1" s="1"/>
  <c r="C1324" i="1"/>
  <c r="D1323" i="1"/>
  <c r="H1323" i="1" s="1"/>
  <c r="C1323" i="1"/>
  <c r="D1322" i="1"/>
  <c r="H1322" i="1" s="1"/>
  <c r="C1322" i="1"/>
  <c r="G1321" i="1"/>
  <c r="D1321" i="1"/>
  <c r="H1321" i="1" s="1"/>
  <c r="C1321" i="1"/>
  <c r="D1320" i="1"/>
  <c r="H1320" i="1" s="1"/>
  <c r="C1320" i="1"/>
  <c r="D1319" i="1"/>
  <c r="H1319" i="1" s="1"/>
  <c r="C1319" i="1"/>
  <c r="D1318" i="1"/>
  <c r="H1318" i="1" s="1"/>
  <c r="C1318" i="1"/>
  <c r="G1317" i="1"/>
  <c r="D1317" i="1"/>
  <c r="H1317" i="1" s="1"/>
  <c r="C1317" i="1"/>
  <c r="D1316" i="1"/>
  <c r="H1316" i="1" s="1"/>
  <c r="C1316" i="1"/>
  <c r="D1315" i="1"/>
  <c r="H1315" i="1" s="1"/>
  <c r="C1315" i="1"/>
  <c r="D1314" i="1"/>
  <c r="H1314" i="1" s="1"/>
  <c r="C1314" i="1"/>
  <c r="G1313" i="1"/>
  <c r="D1313" i="1"/>
  <c r="H1313" i="1" s="1"/>
  <c r="C1313" i="1"/>
  <c r="D1312" i="1"/>
  <c r="H1312" i="1" s="1"/>
  <c r="C1312" i="1"/>
  <c r="D1311" i="1"/>
  <c r="H1311" i="1" s="1"/>
  <c r="C1311" i="1"/>
  <c r="D1310" i="1"/>
  <c r="H1310" i="1" s="1"/>
  <c r="C1310" i="1"/>
  <c r="G1309" i="1"/>
  <c r="D1309" i="1"/>
  <c r="H1309" i="1" s="1"/>
  <c r="C1309" i="1"/>
  <c r="D1308" i="1"/>
  <c r="H1308" i="1" s="1"/>
  <c r="C1308" i="1"/>
  <c r="D1307" i="1"/>
  <c r="H1307" i="1" s="1"/>
  <c r="C1307" i="1"/>
  <c r="D1306" i="1"/>
  <c r="H1306" i="1" s="1"/>
  <c r="C1306" i="1"/>
  <c r="G1305" i="1"/>
  <c r="D1305" i="1"/>
  <c r="H1305" i="1" s="1"/>
  <c r="C1305" i="1"/>
  <c r="D1304" i="1"/>
  <c r="H1304" i="1" s="1"/>
  <c r="C1304" i="1"/>
  <c r="D1303" i="1"/>
  <c r="H1303" i="1" s="1"/>
  <c r="C1303" i="1"/>
  <c r="D1302" i="1"/>
  <c r="H1302" i="1" s="1"/>
  <c r="C1302" i="1"/>
  <c r="G1301" i="1"/>
  <c r="D1301" i="1"/>
  <c r="H1301" i="1" s="1"/>
  <c r="C1301" i="1"/>
  <c r="D1300" i="1"/>
  <c r="H1300" i="1" s="1"/>
  <c r="C1300" i="1"/>
  <c r="D1299" i="1"/>
  <c r="H1299" i="1" s="1"/>
  <c r="C1299" i="1"/>
  <c r="D1298" i="1"/>
  <c r="H1298" i="1" s="1"/>
  <c r="C1298" i="1"/>
  <c r="G1297" i="1"/>
  <c r="D1297" i="1"/>
  <c r="H1297" i="1" s="1"/>
  <c r="C1297" i="1"/>
  <c r="D1296" i="1"/>
  <c r="H1296" i="1" s="1"/>
  <c r="C1296" i="1"/>
  <c r="D1295" i="1"/>
  <c r="H1295" i="1" s="1"/>
  <c r="C1295" i="1"/>
  <c r="D1294" i="1"/>
  <c r="H1294" i="1" s="1"/>
  <c r="C1294" i="1"/>
  <c r="G1293" i="1"/>
  <c r="D1293" i="1"/>
  <c r="H1293" i="1" s="1"/>
  <c r="C1293" i="1"/>
  <c r="D1292" i="1"/>
  <c r="H1292" i="1" s="1"/>
  <c r="C1292" i="1"/>
  <c r="D1291" i="1"/>
  <c r="H1291" i="1" s="1"/>
  <c r="C1291" i="1"/>
  <c r="D1290" i="1"/>
  <c r="H1290" i="1" s="1"/>
  <c r="C1290" i="1"/>
  <c r="G1289" i="1"/>
  <c r="D1289" i="1"/>
  <c r="H1289" i="1" s="1"/>
  <c r="C1289" i="1"/>
  <c r="D1288" i="1"/>
  <c r="H1288" i="1" s="1"/>
  <c r="C1288" i="1"/>
  <c r="D1287" i="1"/>
  <c r="H1287" i="1" s="1"/>
  <c r="C1287" i="1"/>
  <c r="D1286" i="1"/>
  <c r="H1286" i="1" s="1"/>
  <c r="C1286" i="1"/>
  <c r="G1285" i="1"/>
  <c r="D1285" i="1"/>
  <c r="H1285" i="1" s="1"/>
  <c r="C1285" i="1"/>
  <c r="D1284" i="1"/>
  <c r="H1284" i="1" s="1"/>
  <c r="C1284" i="1"/>
  <c r="D1283" i="1"/>
  <c r="H1283" i="1" s="1"/>
  <c r="C1283" i="1"/>
  <c r="D1282" i="1"/>
  <c r="H1282" i="1" s="1"/>
  <c r="C1282" i="1"/>
  <c r="G1281" i="1"/>
  <c r="D1281" i="1"/>
  <c r="H1281" i="1" s="1"/>
  <c r="C1281" i="1"/>
  <c r="D1280" i="1"/>
  <c r="H1280" i="1" s="1"/>
  <c r="C1280" i="1"/>
  <c r="D1279" i="1"/>
  <c r="H1279" i="1" s="1"/>
  <c r="C1279" i="1"/>
  <c r="D1278" i="1"/>
  <c r="H1278" i="1" s="1"/>
  <c r="C1278" i="1"/>
  <c r="G1277" i="1"/>
  <c r="D1277" i="1"/>
  <c r="H1277" i="1" s="1"/>
  <c r="C1277" i="1"/>
  <c r="D1276" i="1"/>
  <c r="H1276" i="1" s="1"/>
  <c r="C1276" i="1"/>
  <c r="D1275" i="1"/>
  <c r="H1275" i="1" s="1"/>
  <c r="C1275" i="1"/>
  <c r="D1274" i="1"/>
  <c r="H1274" i="1" s="1"/>
  <c r="C1274" i="1"/>
  <c r="D1273" i="1"/>
  <c r="C1273" i="1"/>
  <c r="D1272" i="1"/>
  <c r="H1272" i="1" s="1"/>
  <c r="C1272" i="1"/>
  <c r="D1271" i="1"/>
  <c r="C1271" i="1"/>
  <c r="D1270" i="1"/>
  <c r="C1270" i="1"/>
  <c r="G1269" i="1"/>
  <c r="D1269" i="1"/>
  <c r="H1269" i="1" s="1"/>
  <c r="C1269" i="1"/>
  <c r="D1268" i="1"/>
  <c r="H1268" i="1" s="1"/>
  <c r="C1268" i="1"/>
  <c r="D1267" i="1"/>
  <c r="H1267" i="1" s="1"/>
  <c r="C1267" i="1"/>
  <c r="D1266" i="1"/>
  <c r="C1266" i="1"/>
  <c r="G1265" i="1"/>
  <c r="D1265" i="1"/>
  <c r="H1265" i="1" s="1"/>
  <c r="C1265" i="1"/>
  <c r="D1264" i="1"/>
  <c r="C1264" i="1"/>
  <c r="D1263" i="1"/>
  <c r="H1263" i="1" s="1"/>
  <c r="C1263" i="1"/>
  <c r="D1262" i="1"/>
  <c r="C1262" i="1"/>
  <c r="G1261" i="1"/>
  <c r="D1261" i="1"/>
  <c r="H1261" i="1" s="1"/>
  <c r="C1261" i="1"/>
  <c r="D1260" i="1"/>
  <c r="H1260" i="1" s="1"/>
  <c r="C1260" i="1"/>
  <c r="D1259" i="1"/>
  <c r="H1259" i="1" s="1"/>
  <c r="C1259" i="1"/>
  <c r="D1258" i="1"/>
  <c r="H1258" i="1" s="1"/>
  <c r="C1258" i="1"/>
  <c r="G1257" i="1"/>
  <c r="D1257" i="1"/>
  <c r="H1257" i="1" s="1"/>
  <c r="C1257" i="1"/>
  <c r="D1256" i="1"/>
  <c r="H1256" i="1" s="1"/>
  <c r="C1256" i="1"/>
  <c r="D1255" i="1"/>
  <c r="H1255" i="1" s="1"/>
  <c r="C1255" i="1"/>
  <c r="D1254" i="1"/>
  <c r="H1254" i="1" s="1"/>
  <c r="C1254" i="1"/>
  <c r="G1253" i="1"/>
  <c r="D1253" i="1"/>
  <c r="H1253" i="1" s="1"/>
  <c r="C1253" i="1"/>
  <c r="D1252" i="1"/>
  <c r="H1252" i="1" s="1"/>
  <c r="C1252" i="1"/>
  <c r="D1251" i="1"/>
  <c r="H1251" i="1" s="1"/>
  <c r="C1251" i="1"/>
  <c r="D1250" i="1"/>
  <c r="H1250" i="1" s="1"/>
  <c r="C1250" i="1"/>
  <c r="G1249" i="1"/>
  <c r="D1249" i="1"/>
  <c r="H1249" i="1" s="1"/>
  <c r="C1249" i="1"/>
  <c r="D1248" i="1"/>
  <c r="H1248" i="1" s="1"/>
  <c r="C1248" i="1"/>
  <c r="D1247" i="1"/>
  <c r="H1247" i="1" s="1"/>
  <c r="C1247" i="1"/>
  <c r="D1246" i="1"/>
  <c r="H1246" i="1" s="1"/>
  <c r="C1246" i="1"/>
  <c r="G1245" i="1"/>
  <c r="D1245" i="1"/>
  <c r="H1245" i="1" s="1"/>
  <c r="C1245" i="1"/>
  <c r="D1244" i="1"/>
  <c r="H1244" i="1" s="1"/>
  <c r="C1244" i="1"/>
  <c r="D1243" i="1"/>
  <c r="H1243" i="1" s="1"/>
  <c r="C1243" i="1"/>
  <c r="D1242" i="1"/>
  <c r="H1242" i="1" s="1"/>
  <c r="C1242" i="1"/>
  <c r="D1241" i="1"/>
  <c r="C1241" i="1"/>
  <c r="G1241" i="1" s="1"/>
  <c r="D1240" i="1"/>
  <c r="C1240" i="1"/>
  <c r="D1239" i="1"/>
  <c r="H1239" i="1" s="1"/>
  <c r="C1239" i="1"/>
  <c r="D1238" i="1"/>
  <c r="H1238" i="1" s="1"/>
  <c r="C1238" i="1"/>
  <c r="D1237" i="1"/>
  <c r="C1237" i="1"/>
  <c r="D1234" i="1"/>
  <c r="H1234" i="1" s="1"/>
  <c r="C1234" i="1"/>
  <c r="G1233" i="1"/>
  <c r="D1233" i="1"/>
  <c r="H1233" i="1" s="1"/>
  <c r="C1233" i="1"/>
  <c r="D1232" i="1"/>
  <c r="C1232" i="1"/>
  <c r="D1231" i="1"/>
  <c r="H1231" i="1" s="1"/>
  <c r="C1231" i="1"/>
  <c r="D1230" i="1"/>
  <c r="H1230" i="1" s="1"/>
  <c r="C1230" i="1"/>
  <c r="D1229" i="1"/>
  <c r="C1229" i="1"/>
  <c r="D1228" i="1"/>
  <c r="H1228" i="1" s="1"/>
  <c r="C1228" i="1"/>
  <c r="D1227" i="1"/>
  <c r="D1226" i="1"/>
  <c r="C1226" i="1"/>
  <c r="G1225" i="1"/>
  <c r="D1225" i="1"/>
  <c r="H1225" i="1" s="1"/>
  <c r="C1225" i="1"/>
  <c r="D1224" i="1"/>
  <c r="C1224" i="1"/>
  <c r="D1223" i="1"/>
  <c r="D1221" i="1"/>
  <c r="C1221" i="1"/>
  <c r="D1220" i="1"/>
  <c r="C1220" i="1"/>
  <c r="C1219" i="1"/>
  <c r="D1218" i="1"/>
  <c r="C1218" i="1"/>
  <c r="D1217" i="1"/>
  <c r="C1217" i="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D1206" i="1"/>
  <c r="C1206" i="1"/>
  <c r="H1206" i="1" s="1"/>
  <c r="H1205" i="1"/>
  <c r="D1205" i="1"/>
  <c r="G1205" i="1" s="1"/>
  <c r="C1205" i="1"/>
  <c r="H1204" i="1"/>
  <c r="D1204" i="1"/>
  <c r="G1204" i="1" s="1"/>
  <c r="C1204" i="1"/>
  <c r="D1203" i="1"/>
  <c r="C1203" i="1"/>
  <c r="H1202" i="1"/>
  <c r="D1202" i="1"/>
  <c r="G1202" i="1" s="1"/>
  <c r="C1202"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C1165" i="1"/>
  <c r="G1165" i="1" s="1"/>
  <c r="D1164" i="1"/>
  <c r="H1164" i="1" s="1"/>
  <c r="C1164" i="1"/>
  <c r="D1163" i="1"/>
  <c r="H1163" i="1" s="1"/>
  <c r="C1163" i="1"/>
  <c r="G1162" i="1"/>
  <c r="D1162" i="1"/>
  <c r="H1162" i="1" s="1"/>
  <c r="C1162" i="1"/>
  <c r="G1161" i="1"/>
  <c r="D1161" i="1"/>
  <c r="H1161" i="1" s="1"/>
  <c r="C1161" i="1"/>
  <c r="D1160" i="1"/>
  <c r="C1160" i="1"/>
  <c r="D1159" i="1"/>
  <c r="H1159" i="1" s="1"/>
  <c r="C1159" i="1"/>
  <c r="G1158" i="1"/>
  <c r="D1158" i="1"/>
  <c r="H1158" i="1" s="1"/>
  <c r="C1158" i="1"/>
  <c r="C1157" i="1"/>
  <c r="D1156" i="1"/>
  <c r="C1156" i="1"/>
  <c r="D1155" i="1"/>
  <c r="C1155" i="1"/>
  <c r="H1151" i="1"/>
  <c r="G1151" i="1"/>
  <c r="D1151" i="1"/>
  <c r="C1151" i="1"/>
  <c r="H1150" i="1"/>
  <c r="G1150" i="1"/>
  <c r="D1150" i="1"/>
  <c r="C1150" i="1"/>
  <c r="H1149" i="1"/>
  <c r="G1149" i="1"/>
  <c r="D1149" i="1"/>
  <c r="C1149" i="1"/>
  <c r="D1148" i="1"/>
  <c r="G1147" i="1"/>
  <c r="D1147" i="1"/>
  <c r="H1147" i="1" s="1"/>
  <c r="C1147" i="1"/>
  <c r="D1146" i="1"/>
  <c r="H1146" i="1" s="1"/>
  <c r="C1146" i="1"/>
  <c r="D1145" i="1"/>
  <c r="H1145" i="1" s="1"/>
  <c r="C1145" i="1"/>
  <c r="G1144" i="1"/>
  <c r="D1144" i="1"/>
  <c r="H1144" i="1" s="1"/>
  <c r="C1144" i="1"/>
  <c r="G1143" i="1"/>
  <c r="D1143" i="1"/>
  <c r="H1143" i="1" s="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6" i="1"/>
  <c r="C1126" i="1"/>
  <c r="D1125" i="1"/>
  <c r="C1125" i="1"/>
  <c r="D1123" i="1"/>
  <c r="H1123" i="1" s="1"/>
  <c r="C1123" i="1"/>
  <c r="H1122" i="1"/>
  <c r="D1122" i="1"/>
  <c r="G1122" i="1" s="1"/>
  <c r="C1122" i="1"/>
  <c r="H1121" i="1"/>
  <c r="D1121" i="1"/>
  <c r="G1121" i="1" s="1"/>
  <c r="C1121" i="1"/>
  <c r="D1120" i="1"/>
  <c r="H1119" i="1"/>
  <c r="G1119" i="1"/>
  <c r="D1119" i="1"/>
  <c r="C1119" i="1"/>
  <c r="H1118" i="1"/>
  <c r="G1118" i="1"/>
  <c r="D1118" i="1"/>
  <c r="C1118" i="1"/>
  <c r="H1117" i="1"/>
  <c r="D1117" i="1"/>
  <c r="G1117" i="1" s="1"/>
  <c r="C1117" i="1"/>
  <c r="H1116" i="1"/>
  <c r="G1116" i="1"/>
  <c r="D1116" i="1"/>
  <c r="C1116" i="1"/>
  <c r="H1115" i="1"/>
  <c r="G1115" i="1"/>
  <c r="D1115" i="1"/>
  <c r="C1115" i="1"/>
  <c r="H1114" i="1"/>
  <c r="G1114" i="1"/>
  <c r="D1114" i="1"/>
  <c r="C1114" i="1"/>
  <c r="D1113" i="1"/>
  <c r="C1113" i="1"/>
  <c r="D1111" i="1"/>
  <c r="H1111" i="1" s="1"/>
  <c r="C1111" i="1"/>
  <c r="G1110" i="1"/>
  <c r="D1110" i="1"/>
  <c r="H1110" i="1" s="1"/>
  <c r="C1110" i="1"/>
  <c r="G1109" i="1"/>
  <c r="D1109" i="1"/>
  <c r="H1109" i="1" s="1"/>
  <c r="C1109" i="1"/>
  <c r="D1108" i="1"/>
  <c r="H1108" i="1" s="1"/>
  <c r="C1108" i="1"/>
  <c r="D1107" i="1"/>
  <c r="H1107" i="1" s="1"/>
  <c r="C1107" i="1"/>
  <c r="G1106" i="1"/>
  <c r="D1106" i="1"/>
  <c r="H1106" i="1" s="1"/>
  <c r="C1106" i="1"/>
  <c r="G1105" i="1"/>
  <c r="D1105" i="1"/>
  <c r="H1105" i="1" s="1"/>
  <c r="C1105" i="1"/>
  <c r="D1104" i="1"/>
  <c r="H1104" i="1" s="1"/>
  <c r="C1104" i="1"/>
  <c r="D1103" i="1"/>
  <c r="H1103" i="1" s="1"/>
  <c r="C1103" i="1"/>
  <c r="G1102" i="1"/>
  <c r="D1102" i="1"/>
  <c r="H1102" i="1" s="1"/>
  <c r="C1102" i="1"/>
  <c r="G1101" i="1"/>
  <c r="D1101" i="1"/>
  <c r="H1101" i="1" s="1"/>
  <c r="C1101" i="1"/>
  <c r="D1100" i="1"/>
  <c r="H1100" i="1" s="1"/>
  <c r="C1100" i="1"/>
  <c r="D1099" i="1"/>
  <c r="H1099" i="1" s="1"/>
  <c r="C1099" i="1"/>
  <c r="G1098" i="1"/>
  <c r="D1098" i="1"/>
  <c r="H1098" i="1" s="1"/>
  <c r="C1098" i="1"/>
  <c r="G1097" i="1"/>
  <c r="D1097" i="1"/>
  <c r="H1097" i="1" s="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4"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G1054" i="1" s="1"/>
  <c r="H1053" i="1"/>
  <c r="G1053" i="1"/>
  <c r="D1053" i="1"/>
  <c r="C1053" i="1"/>
  <c r="H1052" i="1"/>
  <c r="G1052" i="1"/>
  <c r="D1052" i="1"/>
  <c r="C1052" i="1"/>
  <c r="H1051" i="1"/>
  <c r="G1051" i="1"/>
  <c r="D1051" i="1"/>
  <c r="C1051" i="1"/>
  <c r="H1050" i="1"/>
  <c r="D1050" i="1"/>
  <c r="C1050" i="1"/>
  <c r="H1049" i="1"/>
  <c r="G1049" i="1"/>
  <c r="D1049" i="1"/>
  <c r="C1049" i="1"/>
  <c r="D1048" i="1"/>
  <c r="D1047" i="1"/>
  <c r="G1045" i="1"/>
  <c r="D1045" i="1"/>
  <c r="H1045" i="1" s="1"/>
  <c r="C1045" i="1"/>
  <c r="G1044" i="1"/>
  <c r="D1044" i="1"/>
  <c r="H1044" i="1" s="1"/>
  <c r="C1044" i="1"/>
  <c r="D1043" i="1"/>
  <c r="H1043" i="1" s="1"/>
  <c r="C1043" i="1"/>
  <c r="D1042" i="1"/>
  <c r="H1042" i="1" s="1"/>
  <c r="C1042" i="1"/>
  <c r="G1041" i="1"/>
  <c r="D1041" i="1"/>
  <c r="H1041" i="1" s="1"/>
  <c r="C1041" i="1"/>
  <c r="G1040" i="1"/>
  <c r="D1040" i="1"/>
  <c r="H1040" i="1" s="1"/>
  <c r="C1040" i="1"/>
  <c r="D1039" i="1"/>
  <c r="H1039" i="1" s="1"/>
  <c r="C1039" i="1"/>
  <c r="D1038" i="1"/>
  <c r="H1038" i="1" s="1"/>
  <c r="C1038" i="1"/>
  <c r="G1037" i="1"/>
  <c r="D1037" i="1"/>
  <c r="H1037" i="1" s="1"/>
  <c r="C1037" i="1"/>
  <c r="G1036" i="1"/>
  <c r="D1036" i="1"/>
  <c r="H1036" i="1" s="1"/>
  <c r="C1036" i="1"/>
  <c r="D1035" i="1"/>
  <c r="C1035" i="1"/>
  <c r="D1034" i="1"/>
  <c r="C1034" i="1"/>
  <c r="G1033" i="1"/>
  <c r="D1033" i="1"/>
  <c r="H1033" i="1" s="1"/>
  <c r="C1033" i="1"/>
  <c r="G1032" i="1"/>
  <c r="D1032" i="1"/>
  <c r="H1032" i="1" s="1"/>
  <c r="C1032" i="1"/>
  <c r="D1031" i="1"/>
  <c r="H1031" i="1" s="1"/>
  <c r="C1031" i="1"/>
  <c r="D1030" i="1"/>
  <c r="H1030" i="1" s="1"/>
  <c r="C1030" i="1"/>
  <c r="G1029" i="1"/>
  <c r="D1029" i="1"/>
  <c r="H1029" i="1" s="1"/>
  <c r="C1029" i="1"/>
  <c r="D1028" i="1"/>
  <c r="C1028" i="1"/>
  <c r="D1027" i="1"/>
  <c r="H1027" i="1" s="1"/>
  <c r="C1027" i="1"/>
  <c r="D1026" i="1"/>
  <c r="C1026" i="1"/>
  <c r="G1025" i="1"/>
  <c r="D1025" i="1"/>
  <c r="H1025" i="1" s="1"/>
  <c r="C1025" i="1"/>
  <c r="G1024" i="1"/>
  <c r="D1024" i="1"/>
  <c r="H1024" i="1" s="1"/>
  <c r="C1024" i="1"/>
  <c r="D1023" i="1"/>
  <c r="C1023" i="1"/>
  <c r="D1022" i="1"/>
  <c r="C1022" i="1"/>
  <c r="G1021" i="1"/>
  <c r="D1021" i="1"/>
  <c r="H1021" i="1" s="1"/>
  <c r="C1021" i="1"/>
  <c r="D1020" i="1"/>
  <c r="C1020" i="1"/>
  <c r="G1020" i="1" s="1"/>
  <c r="D1019" i="1"/>
  <c r="C1019" i="1"/>
  <c r="D1018" i="1"/>
  <c r="H1018" i="1" s="1"/>
  <c r="C1018" i="1"/>
  <c r="G1017" i="1"/>
  <c r="D1017" i="1"/>
  <c r="H1017" i="1" s="1"/>
  <c r="C1017" i="1"/>
  <c r="G1016" i="1"/>
  <c r="D1016" i="1"/>
  <c r="H1016" i="1" s="1"/>
  <c r="C1016" i="1"/>
  <c r="D1015" i="1"/>
  <c r="H1015" i="1" s="1"/>
  <c r="C1015" i="1"/>
  <c r="D1014" i="1"/>
  <c r="H1014" i="1" s="1"/>
  <c r="C1014" i="1"/>
  <c r="G1013" i="1"/>
  <c r="D1013" i="1"/>
  <c r="H1013" i="1" s="1"/>
  <c r="C1013" i="1"/>
  <c r="D1012" i="1"/>
  <c r="C1012" i="1"/>
  <c r="G1012" i="1" s="1"/>
  <c r="D1011" i="1"/>
  <c r="H1011" i="1" s="1"/>
  <c r="C1011" i="1"/>
  <c r="D1010" i="1"/>
  <c r="C1010" i="1"/>
  <c r="G1009" i="1"/>
  <c r="D1009" i="1"/>
  <c r="H1009" i="1" s="1"/>
  <c r="C1009" i="1"/>
  <c r="D1008" i="1"/>
  <c r="G1008" i="1" s="1"/>
  <c r="C1008" i="1"/>
  <c r="D1007" i="1"/>
  <c r="C1007" i="1"/>
  <c r="D1006" i="1"/>
  <c r="C1006" i="1"/>
  <c r="G1005" i="1"/>
  <c r="D1005" i="1"/>
  <c r="H1005" i="1" s="1"/>
  <c r="C1005" i="1"/>
  <c r="D1004" i="1"/>
  <c r="C1004" i="1"/>
  <c r="D1003" i="1"/>
  <c r="H1003" i="1" s="1"/>
  <c r="C1003" i="1"/>
  <c r="D1002" i="1"/>
  <c r="C1002" i="1"/>
  <c r="D1001" i="1"/>
  <c r="C1001" i="1"/>
  <c r="G1001" i="1" s="1"/>
  <c r="D1000" i="1"/>
  <c r="G1000" i="1" s="1"/>
  <c r="C1000" i="1"/>
  <c r="D999" i="1"/>
  <c r="C999" i="1"/>
  <c r="D998" i="1"/>
  <c r="C998" i="1"/>
  <c r="D997" i="1"/>
  <c r="C997" i="1"/>
  <c r="D996" i="1"/>
  <c r="C996" i="1"/>
  <c r="G996" i="1" s="1"/>
  <c r="D995" i="1"/>
  <c r="C995" i="1"/>
  <c r="D994" i="1"/>
  <c r="C994" i="1"/>
  <c r="D993" i="1"/>
  <c r="C993" i="1"/>
  <c r="G992" i="1"/>
  <c r="D992" i="1"/>
  <c r="H992" i="1" s="1"/>
  <c r="C992" i="1"/>
  <c r="C991" i="1"/>
  <c r="D989" i="1"/>
  <c r="C989" i="1"/>
  <c r="D988" i="1"/>
  <c r="C988"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G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8" i="1" s="1"/>
  <c r="H717" i="1"/>
  <c r="G717" i="1"/>
  <c r="D717" i="1"/>
  <c r="C717" i="1"/>
  <c r="D716" i="1"/>
  <c r="H716" i="1" s="1"/>
  <c r="C716" i="1"/>
  <c r="G715" i="1"/>
  <c r="D715" i="1"/>
  <c r="C715" i="1"/>
  <c r="H715" i="1" s="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G644" i="1"/>
  <c r="D644" i="1"/>
  <c r="C644" i="1"/>
  <c r="H644" i="1" s="1"/>
  <c r="G643" i="1"/>
  <c r="D643" i="1"/>
  <c r="C643" i="1"/>
  <c r="H643" i="1" s="1"/>
  <c r="H642" i="1"/>
  <c r="D642" i="1"/>
  <c r="C642" i="1"/>
  <c r="G642" i="1" s="1"/>
  <c r="H641" i="1"/>
  <c r="G641" i="1"/>
  <c r="D641" i="1"/>
  <c r="C641" i="1"/>
  <c r="H632" i="1"/>
  <c r="G632" i="1"/>
  <c r="D632" i="1"/>
  <c r="C632" i="1"/>
  <c r="H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D603" i="1"/>
  <c r="H603" i="1" s="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D590" i="1"/>
  <c r="C590" i="1"/>
  <c r="H590" i="1" s="1"/>
  <c r="H589" i="1"/>
  <c r="G589"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H413" i="1" s="1"/>
  <c r="D412" i="1"/>
  <c r="D411" i="1"/>
  <c r="C411" i="1"/>
  <c r="H406" i="1"/>
  <c r="G406" i="1"/>
  <c r="D406" i="1"/>
  <c r="C406" i="1"/>
  <c r="D405" i="1"/>
  <c r="H405" i="1" s="1"/>
  <c r="C405" i="1"/>
  <c r="H404" i="1"/>
  <c r="G404" i="1"/>
  <c r="D404" i="1"/>
  <c r="C404" i="1"/>
  <c r="D401" i="1"/>
  <c r="C401" i="1"/>
  <c r="H401" i="1" s="1"/>
  <c r="H400" i="1"/>
  <c r="G400" i="1"/>
  <c r="D400" i="1"/>
  <c r="C400" i="1"/>
  <c r="H399" i="1"/>
  <c r="G399" i="1"/>
  <c r="D399" i="1"/>
  <c r="C399" i="1"/>
  <c r="H398" i="1"/>
  <c r="G398" i="1"/>
  <c r="D398" i="1"/>
  <c r="C398" i="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C389" i="1"/>
  <c r="G389" i="1" s="1"/>
  <c r="H388" i="1"/>
  <c r="G388" i="1"/>
  <c r="D388" i="1"/>
  <c r="C388" i="1"/>
  <c r="H387" i="1"/>
  <c r="G387" i="1"/>
  <c r="D387" i="1"/>
  <c r="C387" i="1"/>
  <c r="H386" i="1"/>
  <c r="D386" i="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C373" i="1"/>
  <c r="H373" i="1" s="1"/>
  <c r="H372" i="1"/>
  <c r="G372" i="1"/>
  <c r="D372" i="1"/>
  <c r="C372" i="1"/>
  <c r="H371" i="1"/>
  <c r="G371" i="1"/>
  <c r="D371" i="1"/>
  <c r="C371" i="1"/>
  <c r="H370" i="1"/>
  <c r="G370" i="1"/>
  <c r="D370" i="1"/>
  <c r="C370" i="1"/>
  <c r="H369" i="1"/>
  <c r="D369" i="1"/>
  <c r="G369" i="1" s="1"/>
  <c r="C369" i="1"/>
  <c r="H368" i="1"/>
  <c r="G368" i="1"/>
  <c r="D368" i="1"/>
  <c r="C368" i="1"/>
  <c r="D367" i="1"/>
  <c r="C367" i="1"/>
  <c r="D366" i="1"/>
  <c r="C366" i="1"/>
  <c r="H366" i="1" s="1"/>
  <c r="D365" i="1"/>
  <c r="C365" i="1"/>
  <c r="H365" i="1" s="1"/>
  <c r="C364" i="1"/>
  <c r="D363" i="1"/>
  <c r="C363" i="1"/>
  <c r="H362" i="1"/>
  <c r="D362" i="1"/>
  <c r="G362" i="1" s="1"/>
  <c r="C362" i="1"/>
  <c r="H361" i="1"/>
  <c r="G361" i="1"/>
  <c r="D361" i="1"/>
  <c r="C361" i="1"/>
  <c r="H360" i="1"/>
  <c r="G360" i="1"/>
  <c r="D360" i="1"/>
  <c r="C360"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D343" i="1"/>
  <c r="H342" i="1"/>
  <c r="G342" i="1"/>
  <c r="D342" i="1"/>
  <c r="C342" i="1"/>
  <c r="H341" i="1"/>
  <c r="G341" i="1"/>
  <c r="D341" i="1"/>
  <c r="C341"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D309" i="1"/>
  <c r="G309" i="1" s="1"/>
  <c r="C309" i="1"/>
  <c r="H308" i="1"/>
  <c r="G308" i="1"/>
  <c r="D308" i="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2" i="1"/>
  <c r="G292" i="1"/>
  <c r="D292" i="1"/>
  <c r="C292" i="1"/>
  <c r="H291" i="1"/>
  <c r="G291" i="1"/>
  <c r="D291" i="1"/>
  <c r="C291" i="1"/>
  <c r="D290" i="1"/>
  <c r="C290" i="1"/>
  <c r="H290" i="1" s="1"/>
  <c r="H289" i="1"/>
  <c r="G289" i="1"/>
  <c r="D289" i="1"/>
  <c r="C289" i="1"/>
  <c r="D288" i="1"/>
  <c r="C288" i="1"/>
  <c r="H288" i="1" s="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D274" i="1"/>
  <c r="G274" i="1" s="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D208" i="1"/>
  <c r="H208" i="1" s="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D199" i="1"/>
  <c r="G199" i="1" s="1"/>
  <c r="C199" i="1"/>
  <c r="D198" i="1"/>
  <c r="G198" i="1" s="1"/>
  <c r="C198" i="1"/>
  <c r="H198" i="1" s="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D188" i="1"/>
  <c r="H188" i="1" s="1"/>
  <c r="C188" i="1"/>
  <c r="H187" i="1"/>
  <c r="D187" i="1"/>
  <c r="C187" i="1"/>
  <c r="D186" i="1"/>
  <c r="C186" i="1"/>
  <c r="H186" i="1" s="1"/>
  <c r="D185" i="1"/>
  <c r="C185" i="1"/>
  <c r="H183" i="1"/>
  <c r="G183" i="1"/>
  <c r="D183" i="1"/>
  <c r="C183" i="1"/>
  <c r="D182" i="1"/>
  <c r="C182" i="1"/>
  <c r="D181" i="1"/>
  <c r="G181" i="1" s="1"/>
  <c r="C181" i="1"/>
  <c r="H181" i="1" s="1"/>
  <c r="D180" i="1"/>
  <c r="H180" i="1" s="1"/>
  <c r="C180" i="1"/>
  <c r="H179" i="1"/>
  <c r="D179" i="1"/>
  <c r="C179" i="1"/>
  <c r="G179" i="1" s="1"/>
  <c r="H178" i="1"/>
  <c r="D178" i="1"/>
  <c r="C178" i="1"/>
  <c r="D177" i="1"/>
  <c r="H177" i="1" s="1"/>
  <c r="C177" i="1"/>
  <c r="H176" i="1"/>
  <c r="D176" i="1"/>
  <c r="C176" i="1"/>
  <c r="G176" i="1" s="1"/>
  <c r="D175" i="1"/>
  <c r="H175" i="1" s="1"/>
  <c r="C175" i="1"/>
  <c r="G175" i="1" s="1"/>
  <c r="H174" i="1"/>
  <c r="D174" i="1"/>
  <c r="C174" i="1"/>
  <c r="D172" i="1"/>
  <c r="C172" i="1"/>
  <c r="H171" i="1"/>
  <c r="G171" i="1"/>
  <c r="D171" i="1"/>
  <c r="C171" i="1"/>
  <c r="D170" i="1"/>
  <c r="C170" i="1"/>
  <c r="H170" i="1" s="1"/>
  <c r="D169" i="1"/>
  <c r="C169" i="1"/>
  <c r="H169" i="1" s="1"/>
  <c r="D168" i="1"/>
  <c r="C168" i="1"/>
  <c r="H168" i="1" s="1"/>
  <c r="D167" i="1"/>
  <c r="C167" i="1"/>
  <c r="H167" i="1" s="1"/>
  <c r="D166" i="1"/>
  <c r="C166" i="1"/>
  <c r="C165" i="1"/>
  <c r="H164" i="1"/>
  <c r="G164" i="1"/>
  <c r="D164" i="1"/>
  <c r="C164" i="1"/>
  <c r="D163" i="1"/>
  <c r="H163" i="1" s="1"/>
  <c r="C163" i="1"/>
  <c r="G163" i="1" s="1"/>
  <c r="H162" i="1"/>
  <c r="D162" i="1"/>
  <c r="C162" i="1"/>
  <c r="G162" i="1" s="1"/>
  <c r="H161" i="1"/>
  <c r="D161" i="1"/>
  <c r="C161" i="1"/>
  <c r="H158" i="1"/>
  <c r="G158" i="1"/>
  <c r="D158" i="1"/>
  <c r="C158" i="1"/>
  <c r="D157" i="1"/>
  <c r="C157" i="1"/>
  <c r="H156" i="1"/>
  <c r="G156" i="1"/>
  <c r="D156" i="1"/>
  <c r="C156" i="1"/>
  <c r="D155" i="1"/>
  <c r="C155" i="1"/>
  <c r="H155" i="1" s="1"/>
  <c r="D154" i="1"/>
  <c r="C154" i="1"/>
  <c r="H154" i="1" s="1"/>
  <c r="H153" i="1"/>
  <c r="G153" i="1"/>
  <c r="D153" i="1"/>
  <c r="C153" i="1"/>
  <c r="H152" i="1"/>
  <c r="G152" i="1"/>
  <c r="D152" i="1"/>
  <c r="C152" i="1"/>
  <c r="H151" i="1"/>
  <c r="G151" i="1"/>
  <c r="D151" i="1"/>
  <c r="C151" i="1"/>
  <c r="D150" i="1"/>
  <c r="C150" i="1"/>
  <c r="H150" i="1" s="1"/>
  <c r="D149" i="1"/>
  <c r="C149" i="1"/>
  <c r="H149" i="1" s="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D133" i="1"/>
  <c r="C133" i="1"/>
  <c r="D132" i="1"/>
  <c r="C132" i="1"/>
  <c r="H132" i="1" s="1"/>
  <c r="D131" i="1"/>
  <c r="H131" i="1" s="1"/>
  <c r="C131" i="1"/>
  <c r="G131"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G113" i="1" s="1"/>
  <c r="H112" i="1"/>
  <c r="G112" i="1"/>
  <c r="D112" i="1"/>
  <c r="C112" i="1"/>
  <c r="H111" i="1"/>
  <c r="G111" i="1"/>
  <c r="D111" i="1"/>
  <c r="C111" i="1"/>
  <c r="H110" i="1"/>
  <c r="G110" i="1"/>
  <c r="D110" i="1"/>
  <c r="C110" i="1"/>
  <c r="H109" i="1"/>
  <c r="G109" i="1"/>
  <c r="D109" i="1"/>
  <c r="C109" i="1"/>
  <c r="C108" i="1"/>
  <c r="D107" i="1"/>
  <c r="H107" i="1" s="1"/>
  <c r="C107" i="1"/>
  <c r="H106" i="1"/>
  <c r="G106" i="1"/>
  <c r="D106" i="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D88" i="1"/>
  <c r="H88" i="1" s="1"/>
  <c r="C88" i="1"/>
  <c r="G88" i="1" s="1"/>
  <c r="C87" i="1"/>
  <c r="H86" i="1"/>
  <c r="G86" i="1"/>
  <c r="D86" i="1"/>
  <c r="C86" i="1"/>
  <c r="H85" i="1"/>
  <c r="G85" i="1"/>
  <c r="D85" i="1"/>
  <c r="C85" i="1"/>
  <c r="H84" i="1"/>
  <c r="G84" i="1"/>
  <c r="D84" i="1"/>
  <c r="C84" i="1"/>
  <c r="H83" i="1"/>
  <c r="D83" i="1"/>
  <c r="C83" i="1"/>
  <c r="G83" i="1" s="1"/>
  <c r="H82" i="1"/>
  <c r="D82" i="1"/>
  <c r="C82" i="1"/>
  <c r="G82" i="1" s="1"/>
  <c r="D81" i="1"/>
  <c r="H81" i="1" s="1"/>
  <c r="C81" i="1"/>
  <c r="H80" i="1"/>
  <c r="G80" i="1"/>
  <c r="D80" i="1"/>
  <c r="C80" i="1"/>
  <c r="D77" i="1"/>
  <c r="H77" i="1" s="1"/>
  <c r="C77" i="1"/>
  <c r="G77" i="1" s="1"/>
  <c r="H76" i="1"/>
  <c r="G76" i="1"/>
  <c r="D76" i="1"/>
  <c r="C76" i="1"/>
  <c r="D75" i="1"/>
  <c r="H75" i="1" s="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C54" i="1"/>
  <c r="D53" i="1"/>
  <c r="C53" i="1"/>
  <c r="H53" i="1" s="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F214" i="9" l="1"/>
  <c r="B214" i="9" s="1"/>
  <c r="G649" i="1"/>
  <c r="G647" i="1"/>
  <c r="E22" i="9"/>
  <c r="B274" i="9"/>
  <c r="H1576" i="1"/>
  <c r="G1579" i="1"/>
  <c r="H1492" i="1"/>
  <c r="H1510" i="1"/>
  <c r="H1516" i="1"/>
  <c r="D24" i="8"/>
  <c r="C1499" i="1" s="1"/>
  <c r="H1499" i="1" s="1"/>
  <c r="G1509" i="1"/>
  <c r="H1501" i="1"/>
  <c r="H1502" i="1"/>
  <c r="G1493" i="1"/>
  <c r="D6" i="8"/>
  <c r="C1481" i="1" s="1"/>
  <c r="G1481" i="1" s="1"/>
  <c r="H1486" i="1"/>
  <c r="H1481" i="1"/>
  <c r="H1484" i="1"/>
  <c r="C1483" i="1"/>
  <c r="G1483" i="1" s="1"/>
  <c r="H1350" i="1"/>
  <c r="F54" i="6"/>
  <c r="G1273" i="1"/>
  <c r="D1236" i="1"/>
  <c r="G1237" i="1"/>
  <c r="G1229" i="1"/>
  <c r="E281" i="9"/>
  <c r="B281" i="9" s="1"/>
  <c r="F238" i="5"/>
  <c r="F239" i="5"/>
  <c r="D1216" i="1"/>
  <c r="D1183" i="1"/>
  <c r="D1201" i="1"/>
  <c r="H1203" i="1"/>
  <c r="F224" i="5"/>
  <c r="E290" i="9"/>
  <c r="B290" i="9" s="1"/>
  <c r="D1157" i="1"/>
  <c r="G1157" i="1" s="1"/>
  <c r="D1154" i="1"/>
  <c r="E176" i="5"/>
  <c r="D1153" i="1" s="1"/>
  <c r="H1113" i="1"/>
  <c r="G1056" i="1"/>
  <c r="G1050" i="1"/>
  <c r="F56" i="5"/>
  <c r="G1028" i="1"/>
  <c r="G1004" i="1"/>
  <c r="G997" i="1"/>
  <c r="D991" i="1"/>
  <c r="F13" i="5"/>
  <c r="G993" i="1"/>
  <c r="E7" i="5"/>
  <c r="D985" i="1" s="1"/>
  <c r="H953" i="1"/>
  <c r="H729" i="1"/>
  <c r="G716" i="1"/>
  <c r="E39" i="9"/>
  <c r="B39" i="9" s="1"/>
  <c r="F652" i="4"/>
  <c r="G645" i="1"/>
  <c r="G631" i="1"/>
  <c r="G603" i="1"/>
  <c r="F605" i="4"/>
  <c r="H588" i="1"/>
  <c r="F594" i="4"/>
  <c r="E136" i="9"/>
  <c r="B136" i="9" s="1"/>
  <c r="F258" i="9"/>
  <c r="B258" i="9" s="1"/>
  <c r="G405" i="1"/>
  <c r="E273" i="9"/>
  <c r="B273" i="9" s="1"/>
  <c r="H367" i="1"/>
  <c r="H364" i="1"/>
  <c r="F369" i="4"/>
  <c r="E363" i="4"/>
  <c r="D358" i="1" s="1"/>
  <c r="H363" i="1"/>
  <c r="H411" i="1"/>
  <c r="G208" i="1"/>
  <c r="F210" i="4"/>
  <c r="H199" i="1"/>
  <c r="G188" i="1"/>
  <c r="G187" i="1"/>
  <c r="H185" i="1"/>
  <c r="H184" i="1"/>
  <c r="F221" i="9"/>
  <c r="B221" i="9" s="1"/>
  <c r="H182" i="1"/>
  <c r="G180" i="1"/>
  <c r="E43" i="9"/>
  <c r="B43" i="9" s="1"/>
  <c r="F218" i="9"/>
  <c r="B218" i="9" s="1"/>
  <c r="G178" i="1"/>
  <c r="G177" i="1"/>
  <c r="G174" i="1"/>
  <c r="F177" i="4"/>
  <c r="H172" i="1"/>
  <c r="H165" i="1"/>
  <c r="F169" i="4"/>
  <c r="H166" i="1"/>
  <c r="G161" i="1"/>
  <c r="F164" i="4"/>
  <c r="H157" i="1"/>
  <c r="F217" i="9"/>
  <c r="F153" i="4"/>
  <c r="G107" i="1"/>
  <c r="H135" i="1"/>
  <c r="H133" i="1"/>
  <c r="E133" i="4"/>
  <c r="D129" i="1" s="1"/>
  <c r="G108" i="1"/>
  <c r="G87" i="1"/>
  <c r="F91" i="4"/>
  <c r="G81" i="1"/>
  <c r="D73" i="1"/>
  <c r="H73" i="1" s="1"/>
  <c r="G75" i="1"/>
  <c r="G54" i="1"/>
  <c r="H50" i="1"/>
  <c r="E50" i="4"/>
  <c r="D46" i="1" s="1"/>
  <c r="F54" i="4"/>
  <c r="H307" i="1"/>
  <c r="E26" i="9"/>
  <c r="B26" i="9" s="1"/>
  <c r="G1350" i="1"/>
  <c r="C1348" i="1"/>
  <c r="H1348" i="1" s="1"/>
  <c r="H1462" i="1"/>
  <c r="J1445" i="1"/>
  <c r="J1446" i="1"/>
  <c r="H1445" i="1"/>
  <c r="E6" i="7"/>
  <c r="H1438" i="1"/>
  <c r="H1273" i="1"/>
  <c r="H1271" i="1"/>
  <c r="H1270" i="1"/>
  <c r="H1266" i="1"/>
  <c r="H1264" i="1"/>
  <c r="H1262" i="1"/>
  <c r="H1241" i="1"/>
  <c r="H1240" i="1"/>
  <c r="F258" i="5"/>
  <c r="C1235" i="1"/>
  <c r="H1235" i="1"/>
  <c r="H1237" i="1"/>
  <c r="F259" i="5"/>
  <c r="C1236" i="1"/>
  <c r="G1236" i="1" s="1"/>
  <c r="H1232" i="1"/>
  <c r="C1227" i="1"/>
  <c r="H1227" i="1" s="1"/>
  <c r="H1229" i="1"/>
  <c r="C1223" i="1"/>
  <c r="H1223" i="1" s="1"/>
  <c r="H1226" i="1"/>
  <c r="H1224" i="1"/>
  <c r="C1215" i="1"/>
  <c r="G1206" i="1"/>
  <c r="G1203" i="1"/>
  <c r="C1201" i="1"/>
  <c r="G1201" i="1"/>
  <c r="H1165" i="1"/>
  <c r="H1160" i="1"/>
  <c r="H1157" i="1"/>
  <c r="H1156" i="1"/>
  <c r="H1155" i="1"/>
  <c r="C1127" i="1"/>
  <c r="F149" i="5"/>
  <c r="G1123" i="1"/>
  <c r="G1113" i="1"/>
  <c r="D69" i="5"/>
  <c r="C1048" i="1"/>
  <c r="H1034" i="1"/>
  <c r="H1035" i="1"/>
  <c r="H1028" i="1"/>
  <c r="H1023" i="1"/>
  <c r="H1026" i="1"/>
  <c r="D12" i="5"/>
  <c r="F12" i="5" s="1"/>
  <c r="H1022" i="1"/>
  <c r="H1020" i="1"/>
  <c r="H1019" i="1"/>
  <c r="H1012" i="1"/>
  <c r="H1010" i="1"/>
  <c r="H1007" i="1"/>
  <c r="H1008" i="1"/>
  <c r="H1006" i="1"/>
  <c r="H1004" i="1"/>
  <c r="H997" i="1"/>
  <c r="H1002" i="1"/>
  <c r="H1001" i="1"/>
  <c r="H1000" i="1"/>
  <c r="H999" i="1"/>
  <c r="H998" i="1"/>
  <c r="H996" i="1"/>
  <c r="H995" i="1"/>
  <c r="H994" i="1"/>
  <c r="H991" i="1"/>
  <c r="H993" i="1"/>
  <c r="C986" i="1"/>
  <c r="G986" i="1" s="1"/>
  <c r="G953" i="1"/>
  <c r="C599" i="1"/>
  <c r="G588" i="1"/>
  <c r="G590" i="1"/>
  <c r="G411" i="1"/>
  <c r="G397" i="1"/>
  <c r="G401" i="1"/>
  <c r="G373" i="1"/>
  <c r="G374" i="1"/>
  <c r="G367" i="1"/>
  <c r="G366" i="1"/>
  <c r="G364" i="1"/>
  <c r="G365" i="1"/>
  <c r="G363" i="1"/>
  <c r="G290" i="1"/>
  <c r="G412" i="1"/>
  <c r="H412" i="1"/>
  <c r="G288" i="1"/>
  <c r="C269" i="1"/>
  <c r="G209" i="1"/>
  <c r="C206" i="1"/>
  <c r="H206" i="1" s="1"/>
  <c r="G206" i="1"/>
  <c r="G207" i="1"/>
  <c r="F188" i="4"/>
  <c r="G186" i="1"/>
  <c r="E46" i="9"/>
  <c r="G184" i="1"/>
  <c r="G185" i="1"/>
  <c r="G182" i="1"/>
  <c r="F220" i="9"/>
  <c r="B220" i="9" s="1"/>
  <c r="D163" i="4"/>
  <c r="C159" i="1" s="1"/>
  <c r="E42" i="9"/>
  <c r="B42" i="9" s="1"/>
  <c r="G172" i="1"/>
  <c r="G170" i="1"/>
  <c r="G169" i="1"/>
  <c r="G168" i="1"/>
  <c r="G167" i="1"/>
  <c r="G165" i="1"/>
  <c r="G166" i="1"/>
  <c r="G155" i="1"/>
  <c r="G157" i="1"/>
  <c r="G154" i="1"/>
  <c r="B217" i="9"/>
  <c r="G149" i="1"/>
  <c r="G150" i="1"/>
  <c r="G135" i="1"/>
  <c r="G146" i="1"/>
  <c r="G133" i="1"/>
  <c r="G132" i="1"/>
  <c r="F133" i="4"/>
  <c r="C129" i="1"/>
  <c r="C130" i="1"/>
  <c r="F134" i="4"/>
  <c r="F216" i="9"/>
  <c r="B216" i="9" s="1"/>
  <c r="G103" i="1"/>
  <c r="H103" i="1"/>
  <c r="G79" i="1"/>
  <c r="H79" i="1"/>
  <c r="G50" i="1"/>
  <c r="G53" i="1"/>
  <c r="E283" i="9"/>
  <c r="H987" i="1"/>
  <c r="G987" i="1"/>
  <c r="H989" i="1"/>
  <c r="G989" i="1"/>
  <c r="H1382" i="1"/>
  <c r="G1382" i="1"/>
  <c r="H1397" i="1"/>
  <c r="G1397" i="1"/>
  <c r="H1430" i="1"/>
  <c r="G1430" i="1"/>
  <c r="G991" i="1"/>
  <c r="G999" i="1"/>
  <c r="G1003" i="1"/>
  <c r="G1007" i="1"/>
  <c r="G1015" i="1"/>
  <c r="G1023" i="1"/>
  <c r="G1031" i="1"/>
  <c r="G1035" i="1"/>
  <c r="G1039" i="1"/>
  <c r="G1043" i="1"/>
  <c r="H1086" i="1"/>
  <c r="G1086" i="1"/>
  <c r="H1092" i="1"/>
  <c r="G1092" i="1"/>
  <c r="G1104" i="1"/>
  <c r="H1128" i="1"/>
  <c r="G1128" i="1"/>
  <c r="H1132" i="1"/>
  <c r="G1132" i="1"/>
  <c r="H1134" i="1"/>
  <c r="G1134" i="1"/>
  <c r="H1136" i="1"/>
  <c r="G1136" i="1"/>
  <c r="H1138" i="1"/>
  <c r="G1138" i="1"/>
  <c r="H1140" i="1"/>
  <c r="G1140" i="1"/>
  <c r="G1146" i="1"/>
  <c r="G1160" i="1"/>
  <c r="G1164" i="1"/>
  <c r="H1215" i="1"/>
  <c r="G1215" i="1"/>
  <c r="G1228" i="1"/>
  <c r="G1232" i="1"/>
  <c r="G1240" i="1"/>
  <c r="G1244" i="1"/>
  <c r="G1252" i="1"/>
  <c r="G1256" i="1"/>
  <c r="G1264" i="1"/>
  <c r="G1272" i="1"/>
  <c r="G1276" i="1"/>
  <c r="G1284" i="1"/>
  <c r="G1292" i="1"/>
  <c r="G1296" i="1"/>
  <c r="G1304" i="1"/>
  <c r="G1312" i="1"/>
  <c r="G1320" i="1"/>
  <c r="G1324" i="1"/>
  <c r="G1327" i="1"/>
  <c r="H1327" i="1"/>
  <c r="H1370" i="1"/>
  <c r="G1370" i="1"/>
  <c r="H1385" i="1"/>
  <c r="G1385" i="1"/>
  <c r="H1412" i="1"/>
  <c r="G1412" i="1"/>
  <c r="H1491" i="1"/>
  <c r="G1491" i="1"/>
  <c r="H287" i="9"/>
  <c r="E146" i="5"/>
  <c r="D1124" i="1" s="1"/>
  <c r="H986" i="1"/>
  <c r="H988" i="1"/>
  <c r="G988" i="1"/>
  <c r="G994" i="1"/>
  <c r="G998" i="1"/>
  <c r="G1002" i="1"/>
  <c r="G1006" i="1"/>
  <c r="G1010" i="1"/>
  <c r="G1014" i="1"/>
  <c r="G1018" i="1"/>
  <c r="G1022" i="1"/>
  <c r="G1026" i="1"/>
  <c r="G1030" i="1"/>
  <c r="G1034" i="1"/>
  <c r="G1038" i="1"/>
  <c r="G1042" i="1"/>
  <c r="G1099" i="1"/>
  <c r="G1103" i="1"/>
  <c r="G1107" i="1"/>
  <c r="G1111" i="1"/>
  <c r="G1145" i="1"/>
  <c r="G1155" i="1"/>
  <c r="G1159" i="1"/>
  <c r="G1163" i="1"/>
  <c r="G1223"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H1374" i="1"/>
  <c r="G1374" i="1"/>
  <c r="H1389" i="1"/>
  <c r="G1389" i="1"/>
  <c r="H1405" i="1"/>
  <c r="G1405" i="1"/>
  <c r="G1440" i="1"/>
  <c r="I1440" i="1" s="1"/>
  <c r="J1440" i="1"/>
  <c r="H1440" i="1"/>
  <c r="G1442" i="1"/>
  <c r="J1442" i="1"/>
  <c r="H1442" i="1"/>
  <c r="G1444" i="1"/>
  <c r="J1444" i="1"/>
  <c r="H1444" i="1"/>
  <c r="G20" i="9"/>
  <c r="F152" i="4"/>
  <c r="H20" i="9"/>
  <c r="C148" i="1"/>
  <c r="E263" i="4"/>
  <c r="D259" i="1" s="1"/>
  <c r="D264" i="1"/>
  <c r="F345" i="4"/>
  <c r="D344" i="4"/>
  <c r="C340" i="1"/>
  <c r="F348" i="4"/>
  <c r="C343" i="1"/>
  <c r="D346" i="1"/>
  <c r="E593" i="4"/>
  <c r="D587" i="1" s="1"/>
  <c r="D611" i="1"/>
  <c r="H1419" i="1"/>
  <c r="G1419" i="1"/>
  <c r="F8" i="4"/>
  <c r="D7" i="4"/>
  <c r="C4" i="1"/>
  <c r="F37" i="4"/>
  <c r="C33" i="1"/>
  <c r="E44" i="4"/>
  <c r="D40" i="1" s="1"/>
  <c r="D41" i="1"/>
  <c r="G995" i="1"/>
  <c r="G1011" i="1"/>
  <c r="G1019" i="1"/>
  <c r="G1027" i="1"/>
  <c r="H1088" i="1"/>
  <c r="G1088" i="1"/>
  <c r="H1090" i="1"/>
  <c r="G1090" i="1"/>
  <c r="H1094" i="1"/>
  <c r="G1094" i="1"/>
  <c r="G1100" i="1"/>
  <c r="G1108" i="1"/>
  <c r="H1126" i="1"/>
  <c r="G1126" i="1"/>
  <c r="H1130" i="1"/>
  <c r="G1130" i="1"/>
  <c r="G1156" i="1"/>
  <c r="H1217" i="1"/>
  <c r="G1217" i="1"/>
  <c r="H1219" i="1"/>
  <c r="G1219" i="1"/>
  <c r="H1221" i="1"/>
  <c r="G1221" i="1"/>
  <c r="G1224" i="1"/>
  <c r="G1248" i="1"/>
  <c r="G1260" i="1"/>
  <c r="G1268" i="1"/>
  <c r="G1280" i="1"/>
  <c r="G1288" i="1"/>
  <c r="G1300" i="1"/>
  <c r="G1308" i="1"/>
  <c r="G1316" i="1"/>
  <c r="H1401" i="1"/>
  <c r="G1401" i="1"/>
  <c r="H1434" i="1"/>
  <c r="G1434" i="1"/>
  <c r="H1507" i="1"/>
  <c r="G1507" i="1"/>
  <c r="F364" i="4"/>
  <c r="D363" i="4"/>
  <c r="D350" i="4" s="1"/>
  <c r="C359" i="1"/>
  <c r="F164" i="5"/>
  <c r="C1142" i="1"/>
  <c r="H1085" i="1"/>
  <c r="G1085" i="1"/>
  <c r="H1087" i="1"/>
  <c r="G1087" i="1"/>
  <c r="H1089" i="1"/>
  <c r="G1089" i="1"/>
  <c r="H1091" i="1"/>
  <c r="G1091" i="1"/>
  <c r="H1093" i="1"/>
  <c r="G1093" i="1"/>
  <c r="H1095" i="1"/>
  <c r="G1095" i="1"/>
  <c r="H1125" i="1"/>
  <c r="G1125" i="1"/>
  <c r="D1127" i="1"/>
  <c r="H1129" i="1"/>
  <c r="G1129" i="1"/>
  <c r="H1131" i="1"/>
  <c r="G1131" i="1"/>
  <c r="H1133" i="1"/>
  <c r="G1133" i="1"/>
  <c r="H1135" i="1"/>
  <c r="G1135" i="1"/>
  <c r="H1137" i="1"/>
  <c r="G1137" i="1"/>
  <c r="H1139" i="1"/>
  <c r="G1139" i="1"/>
  <c r="H1141" i="1"/>
  <c r="G1141" i="1"/>
  <c r="G1166" i="1"/>
  <c r="H1216" i="1"/>
  <c r="G1216" i="1"/>
  <c r="H1218" i="1"/>
  <c r="G1218" i="1"/>
  <c r="H1220" i="1"/>
  <c r="G1220"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28" i="1"/>
  <c r="H1328" i="1"/>
  <c r="H1378" i="1"/>
  <c r="G1378" i="1"/>
  <c r="H1393" i="1"/>
  <c r="G1393" i="1"/>
  <c r="H1426" i="1"/>
  <c r="G1426" i="1"/>
  <c r="G1499" i="1"/>
  <c r="H1515" i="1"/>
  <c r="G1515" i="1"/>
  <c r="F567" i="4"/>
  <c r="C561" i="1"/>
  <c r="H1463" i="1"/>
  <c r="G1463" i="1"/>
  <c r="H1524" i="1"/>
  <c r="G1524" i="1"/>
  <c r="H1532" i="1"/>
  <c r="G1532" i="1"/>
  <c r="H1556" i="1"/>
  <c r="G1556" i="1"/>
  <c r="H1564" i="1"/>
  <c r="G1564" i="1"/>
  <c r="H1572" i="1"/>
  <c r="G1572" i="1"/>
  <c r="H1580" i="1"/>
  <c r="G1580" i="1"/>
  <c r="C160" i="1"/>
  <c r="C284" i="1"/>
  <c r="G1384" i="1"/>
  <c r="G1392" i="1"/>
  <c r="G1396" i="1"/>
  <c r="G1400" i="1"/>
  <c r="G1404" i="1"/>
  <c r="G1411" i="1"/>
  <c r="G1415" i="1"/>
  <c r="G1418" i="1"/>
  <c r="G1422" i="1"/>
  <c r="G1425" i="1"/>
  <c r="G1429" i="1"/>
  <c r="G1433" i="1"/>
  <c r="G1439" i="1"/>
  <c r="I1439" i="1" s="1"/>
  <c r="G1441" i="1"/>
  <c r="I1441" i="1" s="1"/>
  <c r="G1443" i="1"/>
  <c r="I1443" i="1" s="1"/>
  <c r="G1445" i="1"/>
  <c r="H1456" i="1"/>
  <c r="G1456" i="1"/>
  <c r="H1458" i="1"/>
  <c r="G1458" i="1"/>
  <c r="I1458" i="1" s="1"/>
  <c r="H1460" i="1"/>
  <c r="G1460" i="1"/>
  <c r="J1474" i="1"/>
  <c r="H1474" i="1"/>
  <c r="G1474" i="1"/>
  <c r="J1477" i="1"/>
  <c r="G1477" i="1"/>
  <c r="I1477" i="1" s="1"/>
  <c r="H1480" i="1"/>
  <c r="G1522" i="1"/>
  <c r="H1522" i="1"/>
  <c r="G1530" i="1"/>
  <c r="H1530" i="1"/>
  <c r="G1538" i="1"/>
  <c r="H1538" i="1"/>
  <c r="G1546" i="1"/>
  <c r="H1546" i="1"/>
  <c r="G1554" i="1"/>
  <c r="H1554" i="1"/>
  <c r="G1562" i="1"/>
  <c r="H1562" i="1"/>
  <c r="G1570" i="1"/>
  <c r="H1570" i="1"/>
  <c r="G1578" i="1"/>
  <c r="H1578" i="1"/>
  <c r="F51" i="4"/>
  <c r="D50" i="4"/>
  <c r="E644" i="4"/>
  <c r="D638" i="1" s="1"/>
  <c r="E643" i="4"/>
  <c r="D637" i="1" s="1"/>
  <c r="D459" i="4"/>
  <c r="F466" i="4"/>
  <c r="F485" i="4"/>
  <c r="D484" i="4"/>
  <c r="F106" i="5"/>
  <c r="C1084" i="1"/>
  <c r="H1465" i="1"/>
  <c r="G1465" i="1"/>
  <c r="H1467" i="1"/>
  <c r="G1467" i="1"/>
  <c r="I1467" i="1" s="1"/>
  <c r="H1475" i="1"/>
  <c r="G1475" i="1"/>
  <c r="H1540" i="1"/>
  <c r="G1540" i="1"/>
  <c r="H1548" i="1"/>
  <c r="G1548" i="1"/>
  <c r="C173" i="1"/>
  <c r="C312" i="1"/>
  <c r="C331" i="1"/>
  <c r="C472" i="1"/>
  <c r="C475" i="1"/>
  <c r="G1356" i="1"/>
  <c r="G1357" i="1"/>
  <c r="G1358" i="1"/>
  <c r="G1359" i="1"/>
  <c r="G1360" i="1"/>
  <c r="G1361" i="1"/>
  <c r="G1362" i="1"/>
  <c r="G1363" i="1"/>
  <c r="G1364" i="1"/>
  <c r="G1365" i="1"/>
  <c r="G1366" i="1"/>
  <c r="G1367" i="1"/>
  <c r="G1368" i="1"/>
  <c r="G1369" i="1"/>
  <c r="G1373" i="1"/>
  <c r="G1377" i="1"/>
  <c r="G1381" i="1"/>
  <c r="G1388" i="1"/>
  <c r="D3" i="1"/>
  <c r="D4" i="1"/>
  <c r="D136" i="1"/>
  <c r="D148" i="1"/>
  <c r="D294" i="1"/>
  <c r="D295" i="1"/>
  <c r="D340" i="1"/>
  <c r="D484" i="1"/>
  <c r="D510" i="1"/>
  <c r="G1372" i="1"/>
  <c r="G1376" i="1"/>
  <c r="G1380" i="1"/>
  <c r="G1387" i="1"/>
  <c r="G1391" i="1"/>
  <c r="G1395" i="1"/>
  <c r="G1399" i="1"/>
  <c r="G1403" i="1"/>
  <c r="G1407" i="1"/>
  <c r="G1410" i="1"/>
  <c r="G1414" i="1"/>
  <c r="G1417" i="1"/>
  <c r="G1421" i="1"/>
  <c r="G1424" i="1"/>
  <c r="G1428" i="1"/>
  <c r="G1432" i="1"/>
  <c r="G1438" i="1"/>
  <c r="J1439" i="1"/>
  <c r="J1441" i="1"/>
  <c r="J1443" i="1"/>
  <c r="H1446" i="1"/>
  <c r="G1446" i="1"/>
  <c r="H1448" i="1"/>
  <c r="G1448" i="1"/>
  <c r="H1450" i="1"/>
  <c r="G1450" i="1"/>
  <c r="I1450" i="1" s="1"/>
  <c r="H1452" i="1"/>
  <c r="G1452" i="1"/>
  <c r="I1462" i="1"/>
  <c r="I1464" i="1"/>
  <c r="I1466" i="1"/>
  <c r="I1468" i="1"/>
  <c r="H1471" i="1"/>
  <c r="G1471" i="1"/>
  <c r="I1471" i="1" s="1"/>
  <c r="H1476" i="1"/>
  <c r="G1476" i="1"/>
  <c r="G1480" i="1"/>
  <c r="G1488" i="1"/>
  <c r="G1496" i="1"/>
  <c r="G1504" i="1"/>
  <c r="G1512" i="1"/>
  <c r="H1519" i="1"/>
  <c r="G1519" i="1"/>
  <c r="H1527" i="1"/>
  <c r="G1527" i="1"/>
  <c r="H1535" i="1"/>
  <c r="G1535" i="1"/>
  <c r="H1543" i="1"/>
  <c r="G1543" i="1"/>
  <c r="H1551" i="1"/>
  <c r="G1551" i="1"/>
  <c r="H1559" i="1"/>
  <c r="G1559" i="1"/>
  <c r="H1567" i="1"/>
  <c r="G1567" i="1"/>
  <c r="H1575" i="1"/>
  <c r="G1575" i="1"/>
  <c r="D299" i="4"/>
  <c r="F351" i="4"/>
  <c r="D643" i="4"/>
  <c r="F416" i="4"/>
  <c r="D421" i="4"/>
  <c r="F535" i="4"/>
  <c r="D529" i="4"/>
  <c r="F142" i="5"/>
  <c r="C1120" i="1"/>
  <c r="D134" i="5"/>
  <c r="F170" i="5"/>
  <c r="C1148" i="1"/>
  <c r="G291" i="9"/>
  <c r="E291" i="9" s="1"/>
  <c r="B291" i="9" s="1"/>
  <c r="F190" i="5"/>
  <c r="C1167" i="1"/>
  <c r="F122" i="6"/>
  <c r="D114" i="6"/>
  <c r="C1416" i="1"/>
  <c r="D22" i="7"/>
  <c r="C1461" i="1"/>
  <c r="J1478" i="1"/>
  <c r="F83" i="4"/>
  <c r="D82" i="4"/>
  <c r="F107" i="4"/>
  <c r="D106" i="4"/>
  <c r="E163" i="4"/>
  <c r="D159" i="1" s="1"/>
  <c r="F312" i="4"/>
  <c r="D311" i="4"/>
  <c r="F473" i="4"/>
  <c r="D472" i="4"/>
  <c r="F626" i="4"/>
  <c r="D625" i="4"/>
  <c r="D7" i="5"/>
  <c r="G286" i="9"/>
  <c r="E286" i="9" s="1"/>
  <c r="B286" i="9" s="1"/>
  <c r="F88" i="5"/>
  <c r="D87" i="5"/>
  <c r="E237" i="5"/>
  <c r="F36" i="6"/>
  <c r="D35" i="6"/>
  <c r="C990" i="1"/>
  <c r="C1330" i="1"/>
  <c r="C1355" i="1"/>
  <c r="H1469" i="1"/>
  <c r="H1473" i="1"/>
  <c r="I1473" i="1" s="1"/>
  <c r="J1473" i="1"/>
  <c r="H1482" i="1"/>
  <c r="G1487" i="1"/>
  <c r="H1490" i="1"/>
  <c r="G1495" i="1"/>
  <c r="H1498" i="1"/>
  <c r="G1503" i="1"/>
  <c r="H1506" i="1"/>
  <c r="G1511" i="1"/>
  <c r="H1514" i="1"/>
  <c r="E82" i="4"/>
  <c r="D78" i="1" s="1"/>
  <c r="E106" i="4"/>
  <c r="D102" i="1" s="1"/>
  <c r="D124" i="4"/>
  <c r="D196" i="4"/>
  <c r="F225" i="4"/>
  <c r="D224" i="4"/>
  <c r="F253" i="4"/>
  <c r="D252" i="4"/>
  <c r="D263" i="4"/>
  <c r="F268" i="4"/>
  <c r="E311" i="4"/>
  <c r="D306" i="1" s="1"/>
  <c r="D644" i="4"/>
  <c r="F417" i="4"/>
  <c r="E421" i="4"/>
  <c r="E567" i="4"/>
  <c r="D561" i="1" s="1"/>
  <c r="D177" i="5"/>
  <c r="F180" i="5"/>
  <c r="F207" i="5"/>
  <c r="D206" i="5"/>
  <c r="F5" i="6"/>
  <c r="E35" i="6"/>
  <c r="E141" i="6" s="1"/>
  <c r="B22" i="9"/>
  <c r="E87" i="5"/>
  <c r="D1065" i="1" s="1"/>
  <c r="D118" i="5"/>
  <c r="D146" i="5"/>
  <c r="D245" i="5"/>
  <c r="D237" i="5" s="1"/>
  <c r="F130" i="6"/>
  <c r="D129" i="6"/>
  <c r="E32" i="9"/>
  <c r="B32" i="9" s="1"/>
  <c r="E40" i="9"/>
  <c r="B40" i="9" s="1"/>
  <c r="G161" i="9"/>
  <c r="E161" i="9" s="1"/>
  <c r="B161" i="9" s="1"/>
  <c r="D593" i="4"/>
  <c r="E142" i="9"/>
  <c r="B142" i="9" s="1"/>
  <c r="E287" i="9"/>
  <c r="B287" i="9" s="1"/>
  <c r="D89" i="6"/>
  <c r="E28" i="9"/>
  <c r="B28" i="9" s="1"/>
  <c r="B38" i="9"/>
  <c r="B46"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2" i="9"/>
  <c r="E162" i="9" s="1"/>
  <c r="B162" i="9" s="1"/>
  <c r="G160" i="9"/>
  <c r="E160" i="9" s="1"/>
  <c r="B160" i="9" s="1"/>
  <c r="M212" i="9"/>
  <c r="I10" i="9"/>
  <c r="B59" i="9"/>
  <c r="B63" i="9"/>
  <c r="E70" i="9"/>
  <c r="B70" i="9" s="1"/>
  <c r="B76" i="9"/>
  <c r="E86" i="9"/>
  <c r="B86" i="9" s="1"/>
  <c r="B92" i="9"/>
  <c r="E102" i="9"/>
  <c r="B102" i="9" s="1"/>
  <c r="B108" i="9"/>
  <c r="E118" i="9"/>
  <c r="B118" i="9" s="1"/>
  <c r="B124" i="9"/>
  <c r="E134" i="9"/>
  <c r="B134" i="9" s="1"/>
  <c r="B140" i="9"/>
  <c r="E146" i="9"/>
  <c r="B146" i="9" s="1"/>
  <c r="E54" i="9"/>
  <c r="B54" i="9" s="1"/>
  <c r="E58" i="9"/>
  <c r="B58" i="9" s="1"/>
  <c r="E62" i="9"/>
  <c r="B62" i="9" s="1"/>
  <c r="E66" i="9"/>
  <c r="B66" i="9" s="1"/>
  <c r="B72" i="9"/>
  <c r="E82" i="9"/>
  <c r="B82" i="9" s="1"/>
  <c r="B88" i="9"/>
  <c r="E98" i="9"/>
  <c r="B98" i="9" s="1"/>
  <c r="B104" i="9"/>
  <c r="E114" i="9"/>
  <c r="B114" i="9" s="1"/>
  <c r="B120" i="9"/>
  <c r="E130" i="9"/>
  <c r="B130" i="9" s="1"/>
  <c r="B148" i="9"/>
  <c r="G163" i="9"/>
  <c r="E163" i="9" s="1"/>
  <c r="B163" i="9" s="1"/>
  <c r="B271" i="9"/>
  <c r="B283" i="9"/>
  <c r="B213" i="9"/>
  <c r="B229" i="9"/>
  <c r="B237" i="9"/>
  <c r="B245" i="9"/>
  <c r="B253" i="9"/>
  <c r="B261" i="9"/>
  <c r="B269" i="9"/>
  <c r="F275" i="9"/>
  <c r="E151" i="9"/>
  <c r="B151" i="9" s="1"/>
  <c r="B156" i="9"/>
  <c r="E159" i="9"/>
  <c r="B159" i="9" s="1"/>
  <c r="B219" i="9"/>
  <c r="B227" i="9"/>
  <c r="B235" i="9"/>
  <c r="B243" i="9"/>
  <c r="B251" i="9"/>
  <c r="B259" i="9"/>
  <c r="B267" i="9"/>
  <c r="F293" i="9"/>
  <c r="D42" i="8" l="1"/>
  <c r="G294" i="9" s="1"/>
  <c r="E294" i="9" s="1"/>
  <c r="B294" i="9" s="1"/>
  <c r="H1483" i="1"/>
  <c r="H1201" i="1"/>
  <c r="E175" i="5"/>
  <c r="D1152" i="1" s="1"/>
  <c r="I22" i="3"/>
  <c r="I20" i="3"/>
  <c r="E350" i="4"/>
  <c r="G73" i="1"/>
  <c r="D141" i="6"/>
  <c r="H28" i="3" s="1"/>
  <c r="G1348" i="1"/>
  <c r="I1446" i="1"/>
  <c r="E5" i="7"/>
  <c r="D1437" i="1"/>
  <c r="G1227" i="1"/>
  <c r="H1236" i="1"/>
  <c r="H1048" i="1"/>
  <c r="G1048" i="1"/>
  <c r="F69" i="5"/>
  <c r="C1047" i="1"/>
  <c r="B191" i="9"/>
  <c r="H599" i="1"/>
  <c r="G599" i="1"/>
  <c r="G269" i="1"/>
  <c r="H269" i="1"/>
  <c r="D151" i="4"/>
  <c r="F163" i="4"/>
  <c r="E20" i="9"/>
  <c r="B20" i="9" s="1"/>
  <c r="G130" i="1"/>
  <c r="H130" i="1"/>
  <c r="G129" i="1"/>
  <c r="H129" i="1"/>
  <c r="I28" i="3"/>
  <c r="D1435" i="1"/>
  <c r="F141" i="6"/>
  <c r="C1435" i="1"/>
  <c r="C147" i="1"/>
  <c r="F350" i="4"/>
  <c r="C345" i="1"/>
  <c r="F212" i="9"/>
  <c r="F129" i="6"/>
  <c r="C1423" i="1"/>
  <c r="C1124" i="1"/>
  <c r="F146" i="5"/>
  <c r="G292" i="9"/>
  <c r="E292" i="9" s="1"/>
  <c r="B292" i="9" s="1"/>
  <c r="F206" i="5"/>
  <c r="C1183" i="1"/>
  <c r="F124" i="4"/>
  <c r="C120" i="1"/>
  <c r="G1330" i="1"/>
  <c r="H1330" i="1"/>
  <c r="F82" i="4"/>
  <c r="C78" i="1"/>
  <c r="H284" i="1"/>
  <c r="G284" i="1"/>
  <c r="H561" i="1"/>
  <c r="G561" i="1"/>
  <c r="G264" i="1"/>
  <c r="H264" i="1"/>
  <c r="G148" i="1"/>
  <c r="H148" i="1"/>
  <c r="F118" i="5"/>
  <c r="C1096" i="1"/>
  <c r="E420" i="4"/>
  <c r="D415" i="1"/>
  <c r="I23" i="3"/>
  <c r="D1214" i="1"/>
  <c r="C466" i="1"/>
  <c r="F472" i="4"/>
  <c r="F643" i="4"/>
  <c r="C637" i="1"/>
  <c r="G295" i="1"/>
  <c r="H295" i="1"/>
  <c r="H173" i="1"/>
  <c r="G173" i="1"/>
  <c r="H1084" i="1"/>
  <c r="G1084" i="1"/>
  <c r="E151" i="4"/>
  <c r="F245" i="5"/>
  <c r="C1222" i="1"/>
  <c r="C259" i="1"/>
  <c r="F263" i="4"/>
  <c r="H990" i="1"/>
  <c r="G990" i="1"/>
  <c r="F87" i="5"/>
  <c r="C1065" i="1"/>
  <c r="D68" i="5"/>
  <c r="D6" i="5" s="1"/>
  <c r="F7" i="5"/>
  <c r="C985" i="1"/>
  <c r="H20" i="3"/>
  <c r="F106" i="4"/>
  <c r="C102" i="1"/>
  <c r="C1408" i="1"/>
  <c r="H27" i="3"/>
  <c r="F114" i="6"/>
  <c r="G1120" i="1"/>
  <c r="H1120" i="1"/>
  <c r="I1476" i="1"/>
  <c r="I1452" i="1"/>
  <c r="I1448" i="1"/>
  <c r="G510" i="1"/>
  <c r="H510" i="1"/>
  <c r="H472" i="1"/>
  <c r="G472" i="1"/>
  <c r="E6" i="4"/>
  <c r="F459" i="4"/>
  <c r="C453" i="1"/>
  <c r="I1460" i="1"/>
  <c r="I1456" i="1"/>
  <c r="I1463" i="1"/>
  <c r="H1142" i="1"/>
  <c r="G1142" i="1"/>
  <c r="H41" i="1"/>
  <c r="G41" i="1"/>
  <c r="G4" i="1"/>
  <c r="H4" i="1"/>
  <c r="D345" i="1"/>
  <c r="F344" i="4"/>
  <c r="C339" i="1"/>
  <c r="H159" i="1"/>
  <c r="G159" i="1"/>
  <c r="I1442" i="1"/>
  <c r="F593" i="4"/>
  <c r="C587" i="1"/>
  <c r="I25" i="3"/>
  <c r="D1329" i="1"/>
  <c r="H30" i="3"/>
  <c r="C1453" i="1"/>
  <c r="G1167" i="1"/>
  <c r="H1167" i="1"/>
  <c r="E528" i="4"/>
  <c r="F299" i="4"/>
  <c r="C294" i="1"/>
  <c r="D298" i="4"/>
  <c r="G136" i="1"/>
  <c r="H136" i="1"/>
  <c r="H312" i="1"/>
  <c r="G312" i="1"/>
  <c r="E298" i="4"/>
  <c r="E408" i="4" s="1"/>
  <c r="D403" i="1" s="1"/>
  <c r="H359" i="1"/>
  <c r="G359" i="1"/>
  <c r="H33" i="1"/>
  <c r="G33" i="1"/>
  <c r="F89" i="6"/>
  <c r="C1383" i="1"/>
  <c r="D5" i="7"/>
  <c r="F224" i="4"/>
  <c r="C220" i="1"/>
  <c r="H1416" i="1"/>
  <c r="G1416" i="1"/>
  <c r="F134" i="5"/>
  <c r="C1112" i="1"/>
  <c r="F529" i="4"/>
  <c r="D528" i="4"/>
  <c r="C523" i="1"/>
  <c r="H475" i="1"/>
  <c r="G475" i="1"/>
  <c r="F50" i="4"/>
  <c r="C46" i="1"/>
  <c r="G160" i="1"/>
  <c r="H160" i="1"/>
  <c r="F363" i="4"/>
  <c r="C358" i="1"/>
  <c r="G346" i="1"/>
  <c r="H346" i="1"/>
  <c r="G340" i="1"/>
  <c r="H340" i="1"/>
  <c r="E164" i="9"/>
  <c r="B164" i="9" s="1"/>
  <c r="K1432" i="9"/>
  <c r="I34" i="3"/>
  <c r="C1517" i="1"/>
  <c r="F237" i="5"/>
  <c r="C1214" i="1"/>
  <c r="H23" i="3"/>
  <c r="G299" i="9"/>
  <c r="E299" i="9" s="1"/>
  <c r="G289" i="9"/>
  <c r="E289" i="9" s="1"/>
  <c r="B289" i="9" s="1"/>
  <c r="D176" i="5"/>
  <c r="F177" i="5"/>
  <c r="C1154" i="1"/>
  <c r="E68" i="5"/>
  <c r="F644" i="4"/>
  <c r="C638" i="1"/>
  <c r="F252" i="4"/>
  <c r="C248" i="1"/>
  <c r="F196" i="4"/>
  <c r="C192" i="1"/>
  <c r="H1355" i="1"/>
  <c r="G1355" i="1"/>
  <c r="F35" i="6"/>
  <c r="C1329" i="1"/>
  <c r="H25" i="3"/>
  <c r="F625" i="4"/>
  <c r="C619" i="1"/>
  <c r="C306" i="1"/>
  <c r="F311" i="4"/>
  <c r="G1461" i="1"/>
  <c r="H1461" i="1"/>
  <c r="H1148" i="1"/>
  <c r="G1148" i="1"/>
  <c r="F421" i="4"/>
  <c r="D420" i="4"/>
  <c r="C415" i="1"/>
  <c r="G484" i="1"/>
  <c r="H484" i="1"/>
  <c r="G331" i="1"/>
  <c r="H331" i="1"/>
  <c r="I1465" i="1"/>
  <c r="C478" i="1"/>
  <c r="F484" i="4"/>
  <c r="I1474" i="1"/>
  <c r="H1127" i="1"/>
  <c r="G1127" i="1"/>
  <c r="H40" i="1"/>
  <c r="G40" i="1"/>
  <c r="F7" i="4"/>
  <c r="D6" i="4"/>
  <c r="C3" i="1"/>
  <c r="H611" i="1"/>
  <c r="G611" i="1"/>
  <c r="H343" i="1"/>
  <c r="G343" i="1"/>
  <c r="I1444" i="1"/>
  <c r="G295" i="9" l="1"/>
  <c r="E295" i="9" s="1"/>
  <c r="B295" i="9" s="1"/>
  <c r="F151" i="4"/>
  <c r="G1437" i="1"/>
  <c r="H1437" i="1"/>
  <c r="I29" i="3"/>
  <c r="D1436" i="1"/>
  <c r="H1047" i="1"/>
  <c r="G1047" i="1"/>
  <c r="D289" i="4"/>
  <c r="H17" i="3"/>
  <c r="C984" i="1"/>
  <c r="G638" i="1"/>
  <c r="H638" i="1"/>
  <c r="G1112" i="1"/>
  <c r="H1112" i="1"/>
  <c r="H220" i="1"/>
  <c r="G220" i="1"/>
  <c r="F298" i="4"/>
  <c r="D407" i="4"/>
  <c r="C293" i="1"/>
  <c r="E293" i="9"/>
  <c r="E412" i="4"/>
  <c r="I16" i="3"/>
  <c r="D2" i="1"/>
  <c r="H1408" i="1"/>
  <c r="G1408" i="1"/>
  <c r="G1065" i="1"/>
  <c r="H1065" i="1"/>
  <c r="E289" i="4"/>
  <c r="I17" i="3"/>
  <c r="D147" i="1"/>
  <c r="H147" i="1" s="1"/>
  <c r="H1423" i="1"/>
  <c r="G1423" i="1"/>
  <c r="H1154" i="1"/>
  <c r="G1154" i="1"/>
  <c r="H1517" i="1"/>
  <c r="G1517" i="1"/>
  <c r="H11" i="3"/>
  <c r="F68" i="5"/>
  <c r="C1046" i="1"/>
  <c r="H21" i="3"/>
  <c r="H1096" i="1"/>
  <c r="G1096" i="1"/>
  <c r="H415" i="1"/>
  <c r="G415" i="1"/>
  <c r="H306" i="1"/>
  <c r="G306" i="1"/>
  <c r="G192" i="1"/>
  <c r="H192" i="1"/>
  <c r="H3" i="1"/>
  <c r="G3" i="1"/>
  <c r="D635" i="4"/>
  <c r="C414" i="1"/>
  <c r="F420" i="4"/>
  <c r="H619" i="1"/>
  <c r="G619" i="1"/>
  <c r="F176" i="5"/>
  <c r="D175" i="5"/>
  <c r="G276" i="9" s="1"/>
  <c r="C1153" i="1"/>
  <c r="H22" i="3"/>
  <c r="H1214" i="1"/>
  <c r="G1214" i="1"/>
  <c r="H358" i="1"/>
  <c r="G358" i="1"/>
  <c r="G46" i="1"/>
  <c r="H46" i="1"/>
  <c r="H523" i="1"/>
  <c r="G523" i="1"/>
  <c r="H294" i="1"/>
  <c r="G294" i="1"/>
  <c r="H339" i="1"/>
  <c r="G339" i="1"/>
  <c r="G102" i="1"/>
  <c r="H102" i="1"/>
  <c r="H985" i="1"/>
  <c r="G985" i="1"/>
  <c r="H259" i="1"/>
  <c r="G259" i="1"/>
  <c r="H78" i="1"/>
  <c r="G78" i="1"/>
  <c r="H120" i="1"/>
  <c r="G120" i="1"/>
  <c r="D408" i="4"/>
  <c r="D291" i="4"/>
  <c r="F289" i="4"/>
  <c r="C285" i="1"/>
  <c r="D413" i="4"/>
  <c r="B299" i="9"/>
  <c r="E298" i="9"/>
  <c r="H1383" i="1"/>
  <c r="G1383" i="1"/>
  <c r="D293" i="1"/>
  <c r="E407" i="4"/>
  <c r="D402" i="1" s="1"/>
  <c r="E636" i="4"/>
  <c r="D630" i="1" s="1"/>
  <c r="D522" i="1"/>
  <c r="G637" i="1"/>
  <c r="H637" i="1"/>
  <c r="G1183" i="1"/>
  <c r="H1183" i="1"/>
  <c r="H1124" i="1"/>
  <c r="G1124" i="1"/>
  <c r="H345" i="1"/>
  <c r="G345" i="1"/>
  <c r="H1435" i="1"/>
  <c r="G1435" i="1"/>
  <c r="H1329" i="1"/>
  <c r="G1329" i="1"/>
  <c r="H9" i="3"/>
  <c r="D290" i="4"/>
  <c r="D412" i="4"/>
  <c r="F6" i="4"/>
  <c r="H16" i="3"/>
  <c r="C2" i="1"/>
  <c r="H478" i="1"/>
  <c r="G478" i="1"/>
  <c r="H248" i="1"/>
  <c r="G248" i="1"/>
  <c r="I21" i="3"/>
  <c r="D1046" i="1"/>
  <c r="E6" i="5"/>
  <c r="F6" i="5" s="1"/>
  <c r="D636" i="4"/>
  <c r="F528" i="4"/>
  <c r="C522" i="1"/>
  <c r="G297" i="9"/>
  <c r="E297" i="9" s="1"/>
  <c r="C1436" i="1"/>
  <c r="H29" i="3"/>
  <c r="E19" i="9"/>
  <c r="H1453" i="1"/>
  <c r="G1453" i="1"/>
  <c r="G587" i="1"/>
  <c r="H587" i="1"/>
  <c r="G453" i="1"/>
  <c r="H453" i="1"/>
  <c r="H1222" i="1"/>
  <c r="G1222" i="1"/>
  <c r="H466" i="1"/>
  <c r="G466" i="1"/>
  <c r="E635" i="4"/>
  <c r="D629" i="1" s="1"/>
  <c r="D414" i="1"/>
  <c r="B212" i="9"/>
  <c r="G147" i="1" l="1"/>
  <c r="H1436" i="1"/>
  <c r="G1436" i="1"/>
  <c r="C630" i="1"/>
  <c r="F636" i="4"/>
  <c r="G2" i="1"/>
  <c r="H2" i="1"/>
  <c r="C286" i="1"/>
  <c r="G414" i="1"/>
  <c r="H414" i="1"/>
  <c r="E291" i="4"/>
  <c r="D287" i="1" s="1"/>
  <c r="D285" i="1"/>
  <c r="G285" i="1" s="1"/>
  <c r="E413" i="4"/>
  <c r="F413" i="4" s="1"/>
  <c r="E290" i="4"/>
  <c r="D286" i="1" s="1"/>
  <c r="D639" i="4"/>
  <c r="D414" i="4"/>
  <c r="F412" i="4"/>
  <c r="C407" i="1"/>
  <c r="N3" i="9"/>
  <c r="I11" i="3"/>
  <c r="F407" i="4"/>
  <c r="C402" i="1"/>
  <c r="E296" i="9"/>
  <c r="I10" i="3" s="1"/>
  <c r="B297" i="9"/>
  <c r="H276" i="9"/>
  <c r="E276" i="9" s="1"/>
  <c r="D984" i="1"/>
  <c r="H8" i="3" s="1"/>
  <c r="K3" i="9"/>
  <c r="I9" i="3"/>
  <c r="F291" i="4"/>
  <c r="C287" i="1"/>
  <c r="F635" i="4"/>
  <c r="C629" i="1"/>
  <c r="H1046" i="1"/>
  <c r="G1046" i="1"/>
  <c r="F175" i="5"/>
  <c r="C1152" i="1"/>
  <c r="E639" i="4"/>
  <c r="D407" i="1"/>
  <c r="H522" i="1"/>
  <c r="G522" i="1"/>
  <c r="D640" i="4"/>
  <c r="D415" i="4"/>
  <c r="C408" i="1"/>
  <c r="F408" i="4"/>
  <c r="C403" i="1"/>
  <c r="H1153" i="1"/>
  <c r="G1153" i="1"/>
  <c r="H293" i="1"/>
  <c r="G293" i="1"/>
  <c r="G282" i="9"/>
  <c r="E282" i="9" s="1"/>
  <c r="B282" i="9" s="1"/>
  <c r="H285" i="1" l="1"/>
  <c r="F290" i="4"/>
  <c r="M3" i="9"/>
  <c r="B276" i="9"/>
  <c r="E275" i="9"/>
  <c r="I8" i="3" s="1"/>
  <c r="D633" i="1"/>
  <c r="G402" i="1"/>
  <c r="H402" i="1"/>
  <c r="G407" i="1"/>
  <c r="H407" i="1"/>
  <c r="H630" i="1"/>
  <c r="G630" i="1"/>
  <c r="H984" i="1"/>
  <c r="G1152" i="1"/>
  <c r="H1152" i="1"/>
  <c r="H287" i="1"/>
  <c r="G287" i="1"/>
  <c r="E640" i="4"/>
  <c r="E641" i="4" s="1"/>
  <c r="E415" i="4"/>
  <c r="D410" i="1" s="1"/>
  <c r="D408" i="1"/>
  <c r="H403" i="1"/>
  <c r="G403" i="1"/>
  <c r="F415" i="4"/>
  <c r="C410" i="1"/>
  <c r="G984" i="1"/>
  <c r="C409" i="1"/>
  <c r="D642" i="4"/>
  <c r="C634" i="1"/>
  <c r="E414" i="4"/>
  <c r="D409" i="1" s="1"/>
  <c r="G629" i="1"/>
  <c r="H629" i="1"/>
  <c r="D641" i="4"/>
  <c r="F639" i="4"/>
  <c r="C633" i="1"/>
  <c r="H286" i="1"/>
  <c r="G286" i="1"/>
  <c r="F640" i="4" l="1"/>
  <c r="F414" i="4"/>
  <c r="D635" i="1"/>
  <c r="G633" i="1"/>
  <c r="H633" i="1"/>
  <c r="F642" i="4"/>
  <c r="D646" i="4"/>
  <c r="C636" i="1"/>
  <c r="H410" i="1"/>
  <c r="G410" i="1"/>
  <c r="G408" i="1"/>
  <c r="G409" i="1"/>
  <c r="H409" i="1"/>
  <c r="H408" i="1"/>
  <c r="F641" i="4"/>
  <c r="D645" i="4"/>
  <c r="C635" i="1"/>
  <c r="E642" i="4"/>
  <c r="D634" i="1"/>
  <c r="H634" i="1" s="1"/>
  <c r="F646" i="4" l="1"/>
  <c r="H19" i="3"/>
  <c r="C640" i="1"/>
  <c r="E646" i="4"/>
  <c r="D636" i="1"/>
  <c r="H636" i="1" s="1"/>
  <c r="E645" i="4"/>
  <c r="F645" i="4" s="1"/>
  <c r="G634" i="1"/>
  <c r="G635" i="1"/>
  <c r="H635" i="1"/>
  <c r="H18" i="3"/>
  <c r="C639" i="1"/>
  <c r="G636" i="1" l="1"/>
  <c r="I19" i="3"/>
  <c r="D640" i="1"/>
  <c r="G640" i="1" s="1"/>
  <c r="I18" i="3"/>
  <c r="D639" i="1"/>
  <c r="H639" i="1" s="1"/>
  <c r="G639" i="1" l="1"/>
  <c r="H640" i="1"/>
  <c r="H7" i="3"/>
  <c r="J3" i="9" l="1"/>
  <c r="I7" i="3"/>
  <c r="L272" i="9" l="1"/>
  <c r="M272" i="9"/>
  <c r="H18" i="9"/>
  <c r="K10" i="9"/>
  <c r="J7" i="9"/>
  <c r="G16" i="9"/>
  <c r="K6" i="9"/>
  <c r="G18" i="9"/>
  <c r="M15" i="9"/>
  <c r="I12" i="9"/>
  <c r="I8" i="9"/>
  <c r="I17" i="9"/>
  <c r="J11" i="9"/>
  <c r="J8" i="9"/>
  <c r="G15" i="9"/>
  <c r="J5" i="9"/>
  <c r="L16" i="9"/>
  <c r="J6" i="9"/>
  <c r="I11" i="9"/>
  <c r="I5" i="9"/>
  <c r="J17" i="9"/>
  <c r="K9" i="9"/>
  <c r="I13" i="9"/>
  <c r="J9" i="9"/>
  <c r="J10" i="9"/>
  <c r="H17" i="9"/>
  <c r="I9" i="9"/>
  <c r="H16" i="9"/>
  <c r="I6" i="9"/>
  <c r="K12" i="9"/>
  <c r="G17" i="9"/>
  <c r="I7" i="9"/>
  <c r="K13" i="9"/>
  <c r="K11" i="9"/>
  <c r="K8" i="9"/>
  <c r="J13" i="9"/>
  <c r="L15" i="9"/>
  <c r="K7" i="9"/>
  <c r="J12" i="9"/>
  <c r="H15" i="9"/>
  <c r="M16" i="9"/>
  <c r="K5" i="9"/>
  <c r="F272" i="9" l="1"/>
  <c r="E6" i="9"/>
  <c r="B6" i="9" s="1"/>
  <c r="E10" i="9"/>
  <c r="B10" i="9" s="1"/>
  <c r="E7" i="9"/>
  <c r="B7" i="9" s="1"/>
  <c r="E18" i="9"/>
  <c r="B18" i="9" s="1"/>
  <c r="F15" i="9"/>
  <c r="E5" i="9"/>
  <c r="E17" i="9"/>
  <c r="B17" i="9" s="1"/>
  <c r="E9" i="9"/>
  <c r="B9" i="9" s="1"/>
  <c r="E13" i="9"/>
  <c r="B13" i="9" s="1"/>
  <c r="E11" i="9"/>
  <c r="B11" i="9" s="1"/>
  <c r="E15" i="9"/>
  <c r="E8" i="9"/>
  <c r="B8" i="9" s="1"/>
  <c r="E12" i="9"/>
  <c r="B12" i="9" s="1"/>
  <c r="E16" i="9"/>
  <c r="F16" i="9"/>
  <c r="B272" i="9"/>
  <c r="F19" i="9"/>
  <c r="F14" i="9" l="1"/>
  <c r="F3" i="9" s="1"/>
  <c r="B15" i="9"/>
  <c r="E14" i="9"/>
  <c r="B16"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<sst xmlns="http://schemas.openxmlformats.org/spreadsheetml/2006/main" count="4313" uniqueCount="3393">
  <si>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</si>
  <si>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</si>
  <si>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</si>
  <si>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</si>
  <si>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</si>
  <si>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</si>
  <si>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</si>
  <si>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</si>
  <si>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</si>
  <si>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</si>
  <si>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</si>
  <si>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</si>
  <si>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</si>
  <si>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</si>
  <si>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</si>
  <si>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</si>
  <si>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</si>
  <si>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</si>
  <si>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</si>
  <si>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</si>
  <si>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</si>
  <si>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</si>
  <si>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</si>
  <si>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</si>
  <si>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</si>
  <si>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</si>
  <si>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</si>
  <si>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</si>
  <si>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</si>
  <si>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</si>
  <si>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</si>
  <si>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LUČKA UPRAVA ZADAR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</si>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</sst>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197483816</v>
      </c>
      <c r="D2" s="6">
        <f>'PR-RAS'!E6</f>
        <v>164168714.73999998</v>
      </c>
      <c r="E2" s="6">
        <v>0</v>
      </c>
      <c r="F2" s="6">
        <v>0</v>
      </c>
      <c r="G2" s="7">
        <f t="shared" ref="G2:G264" si="0">(B2/1000)*(C2*1+D2*2)</f>
        <v>525821.24547999993</v>
      </c>
      <c r="H2" s="7">
        <f t="shared" ref="H2:H264" si="1">ABS(C2-ROUND(C2,0))+ABS(D2-ROUND(D2,0))</f>
        <v>0.26000002026557922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27728966</v>
      </c>
      <c r="D46" s="1">
        <f>'PR-RAS'!E50</f>
        <v>38822953.219999999</v>
      </c>
      <c r="E46" s="1">
        <v>0</v>
      </c>
      <c r="F46" s="1">
        <v>0</v>
      </c>
      <c r="G46" s="2">
        <f t="shared" si="0"/>
        <v>4741869.2598000001</v>
      </c>
      <c r="H46" s="2">
        <f t="shared" si="1"/>
        <v>0.2199999988079071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10571528</v>
      </c>
      <c r="D50" s="1">
        <f>'PR-RAS'!E54</f>
        <v>30842038.370000001</v>
      </c>
      <c r="E50" s="1">
        <v>0</v>
      </c>
      <c r="F50" s="1">
        <v>0</v>
      </c>
      <c r="G50" s="2">
        <f t="shared" si="0"/>
        <v>3540524.6322600008</v>
      </c>
      <c r="H50" s="2">
        <f t="shared" si="1"/>
        <v>0.37000000104308128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864477</v>
      </c>
      <c r="D53" s="1">
        <f>'PR-RAS'!E57</f>
        <v>51223.59</v>
      </c>
      <c r="E53" s="1">
        <v>0</v>
      </c>
      <c r="F53" s="1">
        <v>0</v>
      </c>
      <c r="G53" s="2">
        <f t="shared" si="0"/>
        <v>50280.057359999992</v>
      </c>
      <c r="H53" s="2">
        <f t="shared" si="1"/>
        <v>0.41000000000349246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9707051</v>
      </c>
      <c r="D54" s="1">
        <f>'PR-RAS'!E58</f>
        <v>30790814.780000001</v>
      </c>
      <c r="E54" s="1">
        <v>0</v>
      </c>
      <c r="F54" s="1">
        <v>0</v>
      </c>
      <c r="G54" s="2">
        <f t="shared" si="0"/>
        <v>3778300.0696800002</v>
      </c>
      <c r="H54" s="2">
        <f t="shared" si="1"/>
        <v>0.2199999988079071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17157438</v>
      </c>
      <c r="D73" s="1">
        <f>'PR-RAS'!E77</f>
        <v>7980914.8499999996</v>
      </c>
      <c r="E73" s="1">
        <v>0</v>
      </c>
      <c r="F73" s="1">
        <v>0</v>
      </c>
      <c r="G73" s="2">
        <f t="shared" si="0"/>
        <v>2384587.2744</v>
      </c>
      <c r="H73" s="2">
        <f t="shared" si="1"/>
        <v>0.15000000037252903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1995228.71</v>
      </c>
      <c r="E75" s="1">
        <v>0</v>
      </c>
      <c r="F75" s="1">
        <v>0</v>
      </c>
      <c r="G75" s="2">
        <f t="shared" si="0"/>
        <v>295293.84907999996</v>
      </c>
      <c r="H75" s="2">
        <f t="shared" si="1"/>
        <v>0.2900000000372529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17157438</v>
      </c>
      <c r="D77" s="1">
        <f>'PR-RAS'!E81</f>
        <v>5985686.1399999997</v>
      </c>
      <c r="E77" s="1">
        <v>0</v>
      </c>
      <c r="F77" s="1">
        <v>0</v>
      </c>
      <c r="G77" s="2">
        <f t="shared" si="0"/>
        <v>2213789.58128</v>
      </c>
      <c r="H77" s="2">
        <f t="shared" si="1"/>
        <v>0.13999999966472387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5980636</v>
      </c>
      <c r="D78" s="1">
        <f>'PR-RAS'!E82</f>
        <v>7357476.7999999998</v>
      </c>
      <c r="E78" s="1">
        <v>0</v>
      </c>
      <c r="F78" s="1">
        <v>0</v>
      </c>
      <c r="G78" s="2">
        <f t="shared" si="0"/>
        <v>1593560.3992000001</v>
      </c>
      <c r="H78" s="2">
        <f t="shared" si="1"/>
        <v>0.20000000018626451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176701</v>
      </c>
      <c r="D79" s="1">
        <f>'PR-RAS'!E83</f>
        <v>53015.97</v>
      </c>
      <c r="E79" s="1">
        <v>0</v>
      </c>
      <c r="F79" s="1">
        <v>0</v>
      </c>
      <c r="G79" s="2">
        <f t="shared" si="0"/>
        <v>22053.169320000001</v>
      </c>
      <c r="H79" s="2">
        <f t="shared" si="1"/>
        <v>2.9999999998835847E-2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939</v>
      </c>
      <c r="D81" s="1">
        <f>'PR-RAS'!E85</f>
        <v>28.07</v>
      </c>
      <c r="E81" s="1">
        <v>0</v>
      </c>
      <c r="F81" s="1">
        <v>0</v>
      </c>
      <c r="G81" s="2">
        <f t="shared" si="0"/>
        <v>79.611199999999997</v>
      </c>
      <c r="H81" s="2">
        <f t="shared" si="1"/>
        <v>7.0000000000000284E-2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163102</v>
      </c>
      <c r="D82" s="1">
        <f>'PR-RAS'!E86</f>
        <v>52987.9</v>
      </c>
      <c r="E82" s="1">
        <v>0</v>
      </c>
      <c r="F82" s="1">
        <v>0</v>
      </c>
      <c r="G82" s="2">
        <f t="shared" si="0"/>
        <v>21795.301800000001</v>
      </c>
      <c r="H82" s="2">
        <f t="shared" si="1"/>
        <v>9.9999999998544808E-2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12660</v>
      </c>
      <c r="D83" s="1">
        <f>'PR-RAS'!E87</f>
        <v>0</v>
      </c>
      <c r="E83" s="1">
        <v>0</v>
      </c>
      <c r="F83" s="1">
        <v>0</v>
      </c>
      <c r="G83" s="2">
        <f t="shared" si="0"/>
        <v>1038.1200000000001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5803935</v>
      </c>
      <c r="D87" s="1">
        <f>'PR-RAS'!E91</f>
        <v>7304460.8300000001</v>
      </c>
      <c r="E87" s="1">
        <v>0</v>
      </c>
      <c r="F87" s="1">
        <v>0</v>
      </c>
      <c r="G87" s="2">
        <f t="shared" si="0"/>
        <v>1755505.67276</v>
      </c>
      <c r="H87" s="2">
        <f t="shared" si="1"/>
        <v>0.16999999992549419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5803935</v>
      </c>
      <c r="D88" s="1">
        <f>'PR-RAS'!E92</f>
        <v>7304460.8300000001</v>
      </c>
      <c r="E88" s="1">
        <v>0</v>
      </c>
      <c r="F88" s="1">
        <v>0</v>
      </c>
      <c r="G88" s="2">
        <f t="shared" si="0"/>
        <v>1775918.5294199998</v>
      </c>
      <c r="H88" s="2">
        <f t="shared" si="1"/>
        <v>0.16999999992549419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10880706</v>
      </c>
      <c r="D102" s="1">
        <f>'PR-RAS'!E106</f>
        <v>16259003.17</v>
      </c>
      <c r="E102" s="1">
        <v>0</v>
      </c>
      <c r="F102" s="1">
        <v>0</v>
      </c>
      <c r="G102" s="2">
        <f t="shared" si="0"/>
        <v>4383269.9463400003</v>
      </c>
      <c r="H102" s="2">
        <f t="shared" si="1"/>
        <v>0.16999999992549419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10859182</v>
      </c>
      <c r="D103" s="1">
        <f>'PR-RAS'!E107</f>
        <v>16232671.300000001</v>
      </c>
      <c r="E103" s="1">
        <v>0</v>
      </c>
      <c r="F103" s="1">
        <v>0</v>
      </c>
      <c r="G103" s="2">
        <f t="shared" si="0"/>
        <v>4419101.5092000002</v>
      </c>
      <c r="H103" s="2">
        <f t="shared" si="1"/>
        <v>0.30000000074505806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10859182</v>
      </c>
      <c r="D107" s="1">
        <f>'PR-RAS'!E111</f>
        <v>16232671.300000001</v>
      </c>
      <c r="E107" s="1">
        <v>0</v>
      </c>
      <c r="F107" s="1">
        <v>0</v>
      </c>
      <c r="G107" s="2">
        <f t="shared" si="0"/>
        <v>4592399.6075999998</v>
      </c>
      <c r="H107" s="2">
        <f t="shared" si="1"/>
        <v>0.30000000074505806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21524</v>
      </c>
      <c r="D108" s="1">
        <f>'PR-RAS'!E112</f>
        <v>26331.87</v>
      </c>
      <c r="E108" s="1">
        <v>0</v>
      </c>
      <c r="F108" s="1">
        <v>0</v>
      </c>
      <c r="G108" s="2">
        <f t="shared" si="0"/>
        <v>7938.0881799999988</v>
      </c>
      <c r="H108" s="2">
        <f t="shared" si="1"/>
        <v>0.13000000000101863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21524</v>
      </c>
      <c r="D113" s="1">
        <f>'PR-RAS'!E117</f>
        <v>26331.87</v>
      </c>
      <c r="E113" s="1">
        <v>0</v>
      </c>
      <c r="F113" s="1">
        <v>0</v>
      </c>
      <c r="G113" s="2">
        <f t="shared" si="0"/>
        <v>8309.0268799999994</v>
      </c>
      <c r="H113" s="2">
        <f t="shared" si="1"/>
        <v>0.13000000000101863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152853570</v>
      </c>
      <c r="D129" s="1">
        <f>'PR-RAS'!E133</f>
        <v>101596495.28999999</v>
      </c>
      <c r="E129" s="1">
        <v>0</v>
      </c>
      <c r="F129" s="1">
        <v>0</v>
      </c>
      <c r="G129" s="2">
        <f t="shared" si="0"/>
        <v>45573959.754239999</v>
      </c>
      <c r="H129" s="2">
        <f t="shared" si="1"/>
        <v>0.28999999165534973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152853570</v>
      </c>
      <c r="D130" s="1">
        <f>'PR-RAS'!E134</f>
        <v>101596495.28999999</v>
      </c>
      <c r="E130" s="1">
        <v>0</v>
      </c>
      <c r="F130" s="1">
        <v>0</v>
      </c>
      <c r="G130" s="2">
        <f t="shared" si="0"/>
        <v>45930006.314819999</v>
      </c>
      <c r="H130" s="2">
        <f t="shared" si="1"/>
        <v>0.28999999165534973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16955921</v>
      </c>
      <c r="D131" s="1">
        <f>'PR-RAS'!E135</f>
        <v>15549541.02</v>
      </c>
      <c r="E131" s="1">
        <v>0</v>
      </c>
      <c r="F131" s="1">
        <v>0</v>
      </c>
      <c r="G131" s="2">
        <f t="shared" si="0"/>
        <v>6247150.3952000001</v>
      </c>
      <c r="H131" s="2">
        <f t="shared" si="1"/>
        <v>1.9999999552965164E-2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1695240</v>
      </c>
      <c r="D132" s="1">
        <f>'PR-RAS'!E136</f>
        <v>5271770.83</v>
      </c>
      <c r="E132" s="1">
        <v>0</v>
      </c>
      <c r="F132" s="1">
        <v>0</v>
      </c>
      <c r="G132" s="2">
        <f t="shared" si="0"/>
        <v>1603280.3974600001</v>
      </c>
      <c r="H132" s="2">
        <f t="shared" si="1"/>
        <v>0.16999999992549419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134202409</v>
      </c>
      <c r="D133" s="1">
        <f>'PR-RAS'!E137</f>
        <v>80775183.439999998</v>
      </c>
      <c r="E133" s="1">
        <v>0</v>
      </c>
      <c r="F133" s="1">
        <v>0</v>
      </c>
      <c r="G133" s="2">
        <f t="shared" si="0"/>
        <v>39039366.416160002</v>
      </c>
      <c r="H133" s="2">
        <f t="shared" si="1"/>
        <v>0.43999999761581421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39938</v>
      </c>
      <c r="D135" s="1">
        <f>'PR-RAS'!E139</f>
        <v>132786.26</v>
      </c>
      <c r="E135" s="1">
        <v>0</v>
      </c>
      <c r="F135" s="1">
        <v>0</v>
      </c>
      <c r="G135" s="2">
        <f t="shared" si="0"/>
        <v>40938.409680000004</v>
      </c>
      <c r="H135" s="2">
        <f t="shared" si="1"/>
        <v>0.26000000000931323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39938</v>
      </c>
      <c r="D146" s="1">
        <f>'PR-RAS'!E150</f>
        <v>132786.26</v>
      </c>
      <c r="E146" s="1">
        <v>0</v>
      </c>
      <c r="F146" s="1">
        <v>0</v>
      </c>
      <c r="G146" s="2">
        <f t="shared" si="0"/>
        <v>44299.025399999999</v>
      </c>
      <c r="H146" s="2">
        <f t="shared" si="1"/>
        <v>0.26000000000931323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26150234</v>
      </c>
      <c r="D147" s="1">
        <f>'PR-RAS'!E151</f>
        <v>27442503.370000001</v>
      </c>
      <c r="E147" s="1">
        <v>0</v>
      </c>
      <c r="F147" s="1">
        <v>0</v>
      </c>
      <c r="G147" s="2">
        <f t="shared" si="0"/>
        <v>11831145.14804</v>
      </c>
      <c r="H147" s="2">
        <f t="shared" si="1"/>
        <v>0.37000000104308128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3866480</v>
      </c>
      <c r="D148" s="1">
        <f>'PR-RAS'!E152</f>
        <v>4402930.47</v>
      </c>
      <c r="E148" s="1">
        <v>0</v>
      </c>
      <c r="F148" s="1">
        <v>0</v>
      </c>
      <c r="G148" s="2">
        <f t="shared" si="0"/>
        <v>1862834.1181799998</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3156977</v>
      </c>
      <c r="D149" s="1">
        <f>'PR-RAS'!E153</f>
        <v>3341496.59</v>
      </c>
      <c r="E149" s="1">
        <v>0</v>
      </c>
      <c r="F149" s="1">
        <v>0</v>
      </c>
      <c r="G149" s="2">
        <f t="shared" si="0"/>
        <v>1456315.5866399999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3156977</v>
      </c>
      <c r="D150" s="1">
        <f>'PR-RAS'!E154</f>
        <v>3341496.59</v>
      </c>
      <c r="E150" s="1">
        <v>0</v>
      </c>
      <c r="F150" s="1">
        <v>0</v>
      </c>
      <c r="G150" s="2">
        <f t="shared" si="0"/>
        <v>1466155.5568199998</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188602</v>
      </c>
      <c r="D154" s="1">
        <f>'PR-RAS'!E158</f>
        <v>509876.58</v>
      </c>
      <c r="E154" s="1">
        <v>0</v>
      </c>
      <c r="F154" s="1">
        <v>0</v>
      </c>
      <c r="G154" s="2">
        <f t="shared" si="0"/>
        <v>184878.33948000002</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520901</v>
      </c>
      <c r="D155" s="1">
        <f>'PR-RAS'!E159</f>
        <v>551557.30000000005</v>
      </c>
      <c r="E155" s="1">
        <v>0</v>
      </c>
      <c r="F155" s="1">
        <v>0</v>
      </c>
      <c r="G155" s="2">
        <f t="shared" si="0"/>
        <v>250098.40240000002</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520901</v>
      </c>
      <c r="D157" s="1">
        <f>'PR-RAS'!E161</f>
        <v>551557.30000000005</v>
      </c>
      <c r="E157" s="1">
        <v>0</v>
      </c>
      <c r="F157" s="1">
        <v>0</v>
      </c>
      <c r="G157" s="2">
        <f t="shared" si="0"/>
        <v>253346.43360000002</v>
      </c>
      <c r="H157" s="2">
        <f t="shared" si="1"/>
        <v>0.30000000004656613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6146808</v>
      </c>
      <c r="D159" s="1">
        <f>'PR-RAS'!E163</f>
        <v>7878313.1399999997</v>
      </c>
      <c r="E159" s="1">
        <v>0</v>
      </c>
      <c r="F159" s="1">
        <v>0</v>
      </c>
      <c r="G159" s="2">
        <f t="shared" si="0"/>
        <v>3460742.6162400004</v>
      </c>
      <c r="H159" s="2">
        <f t="shared" si="1"/>
        <v>0.13999999966472387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108076</v>
      </c>
      <c r="D160" s="1">
        <f>'PR-RAS'!E164</f>
        <v>202104.29</v>
      </c>
      <c r="E160" s="1">
        <v>0</v>
      </c>
      <c r="F160" s="1">
        <v>0</v>
      </c>
      <c r="G160" s="2">
        <f t="shared" si="0"/>
        <v>81453.248220000009</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23820</v>
      </c>
      <c r="D161" s="1">
        <f>'PR-RAS'!E165</f>
        <v>128574.6</v>
      </c>
      <c r="E161" s="1">
        <v>0</v>
      </c>
      <c r="F161" s="1">
        <v>0</v>
      </c>
      <c r="G161" s="2">
        <f t="shared" si="0"/>
        <v>44955.072</v>
      </c>
      <c r="H161" s="2">
        <f t="shared" si="1"/>
        <v>0.39999999999417923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66239</v>
      </c>
      <c r="D162" s="1">
        <f>'PR-RAS'!E166</f>
        <v>65391.94</v>
      </c>
      <c r="E162" s="1">
        <v>0</v>
      </c>
      <c r="F162" s="1">
        <v>0</v>
      </c>
      <c r="G162" s="2">
        <f t="shared" si="0"/>
        <v>31720.683680000002</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18017</v>
      </c>
      <c r="D163" s="1">
        <f>'PR-RAS'!E167</f>
        <v>8137.75</v>
      </c>
      <c r="E163" s="1">
        <v>0</v>
      </c>
      <c r="F163" s="1">
        <v>0</v>
      </c>
      <c r="G163" s="2">
        <f t="shared" si="0"/>
        <v>5555.3850000000002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873652</v>
      </c>
      <c r="D165" s="1">
        <f>'PR-RAS'!E169</f>
        <v>1640537.26</v>
      </c>
      <c r="E165" s="1">
        <v>0</v>
      </c>
      <c r="F165" s="1">
        <v>0</v>
      </c>
      <c r="G165" s="2">
        <f t="shared" si="0"/>
        <v>681375.14928000001</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59415</v>
      </c>
      <c r="D166" s="1">
        <f>'PR-RAS'!E170</f>
        <v>74310.570000000007</v>
      </c>
      <c r="E166" s="1">
        <v>0</v>
      </c>
      <c r="F166" s="1">
        <v>0</v>
      </c>
      <c r="G166" s="2">
        <f t="shared" si="0"/>
        <v>34325.963100000001</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7023</v>
      </c>
      <c r="D167" s="1">
        <f>'PR-RAS'!E171</f>
        <v>8891.5</v>
      </c>
      <c r="E167" s="1">
        <v>0</v>
      </c>
      <c r="F167" s="1">
        <v>0</v>
      </c>
      <c r="G167" s="2">
        <f t="shared" si="0"/>
        <v>4117.7960000000003</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792829</v>
      </c>
      <c r="D168" s="1">
        <f>'PR-RAS'!E172</f>
        <v>1537011.44</v>
      </c>
      <c r="E168" s="1">
        <v>0</v>
      </c>
      <c r="F168" s="1">
        <v>0</v>
      </c>
      <c r="G168" s="2">
        <f t="shared" si="0"/>
        <v>645764.26396000001</v>
      </c>
      <c r="H168" s="2">
        <f t="shared" si="1"/>
        <v>0.43999999994412065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3969</v>
      </c>
      <c r="D169" s="1">
        <f>'PR-RAS'!E173</f>
        <v>0</v>
      </c>
      <c r="E169" s="1">
        <v>0</v>
      </c>
      <c r="F169" s="1">
        <v>0</v>
      </c>
      <c r="G169" s="2">
        <f t="shared" si="0"/>
        <v>666.79200000000003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4081</v>
      </c>
      <c r="D170" s="1">
        <f>'PR-RAS'!E174</f>
        <v>0</v>
      </c>
      <c r="E170" s="1">
        <v>0</v>
      </c>
      <c r="F170" s="1">
        <v>0</v>
      </c>
      <c r="G170" s="2">
        <f t="shared" si="0"/>
        <v>689.68900000000008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6335</v>
      </c>
      <c r="D172" s="1">
        <f>'PR-RAS'!E176</f>
        <v>20323.75</v>
      </c>
      <c r="E172" s="1">
        <v>0</v>
      </c>
      <c r="F172" s="1">
        <v>0</v>
      </c>
      <c r="G172" s="2">
        <f t="shared" si="0"/>
        <v>8034.0075000000006</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4612386</v>
      </c>
      <c r="D173" s="1">
        <f>'PR-RAS'!E177</f>
        <v>5537509.1699999999</v>
      </c>
      <c r="E173" s="1">
        <v>0</v>
      </c>
      <c r="F173" s="1">
        <v>0</v>
      </c>
      <c r="G173" s="2">
        <f t="shared" si="0"/>
        <v>2698233.5464799996</v>
      </c>
      <c r="H173" s="2">
        <f t="shared" si="1"/>
        <v>0.16999999992549419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134410</v>
      </c>
      <c r="D174" s="1">
        <f>'PR-RAS'!E178</f>
        <v>134640.24</v>
      </c>
      <c r="E174" s="1">
        <v>0</v>
      </c>
      <c r="F174" s="1">
        <v>0</v>
      </c>
      <c r="G174" s="2">
        <f t="shared" si="0"/>
        <v>69838.453039999993</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2279447</v>
      </c>
      <c r="D175" s="1">
        <f>'PR-RAS'!E179</f>
        <v>2483230.5699999998</v>
      </c>
      <c r="E175" s="1">
        <v>0</v>
      </c>
      <c r="F175" s="1">
        <v>0</v>
      </c>
      <c r="G175" s="2">
        <f t="shared" si="0"/>
        <v>1260788.0163599998</v>
      </c>
      <c r="H175" s="2">
        <f t="shared" si="1"/>
        <v>0.43000000016763806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85271</v>
      </c>
      <c r="D176" s="1">
        <f>'PR-RAS'!E180</f>
        <v>160238.24</v>
      </c>
      <c r="E176" s="1">
        <v>0</v>
      </c>
      <c r="F176" s="1">
        <v>0</v>
      </c>
      <c r="G176" s="2">
        <f t="shared" si="0"/>
        <v>71005.808999999994</v>
      </c>
      <c r="H176" s="2">
        <f t="shared" si="1"/>
        <v>0.23999999999068677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697094</v>
      </c>
      <c r="D177" s="1">
        <f>'PR-RAS'!E181</f>
        <v>1157676.2</v>
      </c>
      <c r="E177" s="1">
        <v>0</v>
      </c>
      <c r="F177" s="1">
        <v>0</v>
      </c>
      <c r="G177" s="2">
        <f t="shared" si="0"/>
        <v>530190.56640000001</v>
      </c>
      <c r="H177" s="2">
        <f t="shared" si="1"/>
        <v>0.19999999995343387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68654</v>
      </c>
      <c r="D178" s="1">
        <f>'PR-RAS'!E182</f>
        <v>45993.41</v>
      </c>
      <c r="E178" s="1">
        <v>0</v>
      </c>
      <c r="F178" s="1">
        <v>0</v>
      </c>
      <c r="G178" s="2">
        <f t="shared" si="0"/>
        <v>28433.425139999999</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1650</v>
      </c>
      <c r="D179" s="1">
        <f>'PR-RAS'!E183</f>
        <v>1750</v>
      </c>
      <c r="E179" s="1">
        <v>0</v>
      </c>
      <c r="F179" s="1">
        <v>0</v>
      </c>
      <c r="G179" s="2">
        <f t="shared" si="0"/>
        <v>916.69999999999993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1127407</v>
      </c>
      <c r="D180" s="1">
        <f>'PR-RAS'!E184</f>
        <v>1211072.27</v>
      </c>
      <c r="E180" s="1">
        <v>0</v>
      </c>
      <c r="F180" s="1">
        <v>0</v>
      </c>
      <c r="G180" s="2">
        <f t="shared" si="0"/>
        <v>635369.72566</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14331</v>
      </c>
      <c r="D181" s="1">
        <f>'PR-RAS'!E185</f>
        <v>34697.69</v>
      </c>
      <c r="E181" s="1">
        <v>0</v>
      </c>
      <c r="F181" s="1">
        <v>0</v>
      </c>
      <c r="G181" s="2">
        <f t="shared" si="0"/>
        <v>15070.7484</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204122</v>
      </c>
      <c r="D182" s="1">
        <f>'PR-RAS'!E186</f>
        <v>308210.55</v>
      </c>
      <c r="E182" s="1">
        <v>0</v>
      </c>
      <c r="F182" s="1">
        <v>0</v>
      </c>
      <c r="G182" s="2">
        <f t="shared" si="0"/>
        <v>148518.30109999998</v>
      </c>
      <c r="H182" s="2">
        <f t="shared" si="1"/>
        <v>0.45000000001164153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552694</v>
      </c>
      <c r="D184" s="1">
        <f>'PR-RAS'!E188</f>
        <v>498162.42</v>
      </c>
      <c r="E184" s="1">
        <v>0</v>
      </c>
      <c r="F184" s="1">
        <v>0</v>
      </c>
      <c r="G184" s="2">
        <f t="shared" si="0"/>
        <v>283470.44771999994</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266921</v>
      </c>
      <c r="D185" s="1">
        <f>'PR-RAS'!E189</f>
        <v>272476.28999999998</v>
      </c>
      <c r="E185" s="1">
        <v>0</v>
      </c>
      <c r="F185" s="1">
        <v>0</v>
      </c>
      <c r="G185" s="2">
        <f t="shared" si="0"/>
        <v>149384.73871999999</v>
      </c>
      <c r="H185" s="2">
        <f t="shared" si="1"/>
        <v>0.28999999997904524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51096</v>
      </c>
      <c r="D186" s="1">
        <f>'PR-RAS'!E190</f>
        <v>27449.09</v>
      </c>
      <c r="E186" s="1">
        <v>0</v>
      </c>
      <c r="F186" s="1">
        <v>0</v>
      </c>
      <c r="G186" s="2">
        <f t="shared" si="0"/>
        <v>19608.923299999999</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69804</v>
      </c>
      <c r="D187" s="1">
        <f>'PR-RAS'!E191</f>
        <v>30322.53</v>
      </c>
      <c r="E187" s="1">
        <v>0</v>
      </c>
      <c r="F187" s="1">
        <v>0</v>
      </c>
      <c r="G187" s="2">
        <f t="shared" si="0"/>
        <v>24263.525160000001</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129614</v>
      </c>
      <c r="D188" s="1">
        <f>'PR-RAS'!E192</f>
        <v>150215.1</v>
      </c>
      <c r="E188" s="1">
        <v>0</v>
      </c>
      <c r="F188" s="1">
        <v>0</v>
      </c>
      <c r="G188" s="2">
        <f t="shared" si="0"/>
        <v>80418.265400000004</v>
      </c>
      <c r="H188" s="2">
        <f t="shared" si="1"/>
        <v>0.10000000000582077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30662</v>
      </c>
      <c r="D189" s="1">
        <f>'PR-RAS'!E193</f>
        <v>14649.41</v>
      </c>
      <c r="E189" s="1">
        <v>0</v>
      </c>
      <c r="F189" s="1">
        <v>0</v>
      </c>
      <c r="G189" s="2">
        <f t="shared" si="0"/>
        <v>11272.63416</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4597</v>
      </c>
      <c r="D191" s="1">
        <f>'PR-RAS'!E195</f>
        <v>3050</v>
      </c>
      <c r="E191" s="1">
        <v>0</v>
      </c>
      <c r="F191" s="1">
        <v>0</v>
      </c>
      <c r="G191" s="2">
        <f t="shared" si="0"/>
        <v>2032.43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16136296</v>
      </c>
      <c r="D192" s="1">
        <f>'PR-RAS'!E196</f>
        <v>15160659.760000002</v>
      </c>
      <c r="E192" s="1">
        <v>0</v>
      </c>
      <c r="F192" s="1">
        <v>0</v>
      </c>
      <c r="G192" s="2">
        <f t="shared" si="0"/>
        <v>8873404.5643199999</v>
      </c>
      <c r="H192" s="2">
        <f t="shared" si="1"/>
        <v>0.23999999836087227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16126387</v>
      </c>
      <c r="D198" s="1">
        <f>'PR-RAS'!E202</f>
        <v>15150223.630000001</v>
      </c>
      <c r="E198" s="1">
        <v>0</v>
      </c>
      <c r="F198" s="1">
        <v>0</v>
      </c>
      <c r="G198" s="2">
        <f t="shared" si="0"/>
        <v>9146086.3492200021</v>
      </c>
      <c r="H198" s="2">
        <f t="shared" si="1"/>
        <v>0.36999999918043613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16126387</v>
      </c>
      <c r="D199" s="1">
        <f>'PR-RAS'!E203</f>
        <v>15150223.630000001</v>
      </c>
      <c r="E199" s="1">
        <v>0</v>
      </c>
      <c r="F199" s="1">
        <v>0</v>
      </c>
      <c r="G199" s="2">
        <f t="shared" si="0"/>
        <v>9192513.183480002</v>
      </c>
      <c r="H199" s="2">
        <f t="shared" si="1"/>
        <v>0.36999999918043613</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9909</v>
      </c>
      <c r="D206" s="1">
        <f>'PR-RAS'!E210</f>
        <v>10436.130000000001</v>
      </c>
      <c r="E206" s="1">
        <v>0</v>
      </c>
      <c r="F206" s="1">
        <v>0</v>
      </c>
      <c r="G206" s="2">
        <f t="shared" si="0"/>
        <v>6310.1583000000001</v>
      </c>
      <c r="H206" s="2">
        <f t="shared" si="1"/>
        <v>0.13000000000101863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3643</v>
      </c>
      <c r="D207" s="1">
        <f>'PR-RAS'!E211</f>
        <v>939.77</v>
      </c>
      <c r="E207" s="1">
        <v>0</v>
      </c>
      <c r="F207" s="1">
        <v>0</v>
      </c>
      <c r="G207" s="2">
        <f t="shared" si="0"/>
        <v>1137.6432399999999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3239</v>
      </c>
      <c r="D208" s="1">
        <f>'PR-RAS'!E212</f>
        <v>9471.35</v>
      </c>
      <c r="E208" s="1">
        <v>0</v>
      </c>
      <c r="F208" s="1">
        <v>0</v>
      </c>
      <c r="G208" s="2">
        <f t="shared" si="0"/>
        <v>4591.6118999999999</v>
      </c>
      <c r="H208" s="2">
        <f t="shared" si="1"/>
        <v>0.3500000000003638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3027</v>
      </c>
      <c r="D209" s="1">
        <f>'PR-RAS'!E213</f>
        <v>25.01</v>
      </c>
      <c r="E209" s="1">
        <v>0</v>
      </c>
      <c r="F209" s="1">
        <v>0</v>
      </c>
      <c r="G209" s="2">
        <f t="shared" si="0"/>
        <v>640.02015999999992</v>
      </c>
      <c r="H209" s="2">
        <f t="shared" si="1"/>
        <v>1.0000000000001563E-2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650</v>
      </c>
      <c r="D259" s="1">
        <f>'PR-RAS'!E263</f>
        <v>600</v>
      </c>
      <c r="E259" s="1">
        <v>0</v>
      </c>
      <c r="F259" s="1">
        <v>0</v>
      </c>
      <c r="G259" s="2">
        <f t="shared" si="0"/>
        <v>477.3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650</v>
      </c>
      <c r="D269" s="1">
        <f>'PR-RAS'!E273</f>
        <v>600</v>
      </c>
      <c r="E269" s="1">
        <v>0</v>
      </c>
      <c r="F269" s="1">
        <v>0</v>
      </c>
      <c r="G269" s="2">
        <f t="shared" si="8"/>
        <v>495.8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650</v>
      </c>
      <c r="D273" s="1">
        <f>'PR-RAS'!E277</f>
        <v>0</v>
      </c>
      <c r="E273" s="1">
        <v>0</v>
      </c>
      <c r="F273" s="1">
        <v>0</v>
      </c>
      <c r="G273" s="2">
        <f t="shared" si="8"/>
        <v>176.8</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600</v>
      </c>
      <c r="E274" s="1">
        <v>0</v>
      </c>
      <c r="F274" s="1">
        <v>0</v>
      </c>
      <c r="G274" s="2">
        <f t="shared" si="8"/>
        <v>327.60000000000002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26150234</v>
      </c>
      <c r="D285" s="1">
        <f>'PR-RAS'!E289</f>
        <v>27442503.370000001</v>
      </c>
      <c r="E285" s="1">
        <v>0</v>
      </c>
      <c r="F285" s="1">
        <v>0</v>
      </c>
      <c r="G285" s="2">
        <f t="shared" si="8"/>
        <v>23014008.370160002</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171333582</v>
      </c>
      <c r="D286" s="1">
        <f>'PR-RAS'!E290</f>
        <v>136726211.36999997</v>
      </c>
      <c r="E286" s="1">
        <v>0</v>
      </c>
      <c r="F286" s="1">
        <v>0</v>
      </c>
      <c r="G286" s="2">
        <f t="shared" si="8"/>
        <v>126764011.35089998</v>
      </c>
      <c r="H286" s="2">
        <f t="shared" si="9"/>
        <v>0.36999997496604919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46696640</v>
      </c>
      <c r="D288" s="1">
        <f>'PR-RAS'!E292</f>
        <v>189470492.65000001</v>
      </c>
      <c r="E288" s="1">
        <v>0</v>
      </c>
      <c r="F288" s="1">
        <v>0</v>
      </c>
      <c r="G288" s="2">
        <f t="shared" si="8"/>
        <v>122157998.4611</v>
      </c>
      <c r="H288" s="2">
        <f t="shared" si="9"/>
        <v>0.34999999403953552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5558687</v>
      </c>
      <c r="D290" s="1">
        <f>'PR-RAS'!E294</f>
        <v>6071963.1299999999</v>
      </c>
      <c r="E290" s="1">
        <v>0</v>
      </c>
      <c r="F290" s="1">
        <v>0</v>
      </c>
      <c r="G290" s="2">
        <f t="shared" si="8"/>
        <v>5116055.232139999</v>
      </c>
      <c r="H290" s="2">
        <f t="shared" si="9"/>
        <v>0.12999999988824129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81000</v>
      </c>
      <c r="E293" s="1">
        <v>0</v>
      </c>
      <c r="F293" s="1">
        <v>0</v>
      </c>
      <c r="G293" s="2">
        <f t="shared" si="8"/>
        <v>47304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81000</v>
      </c>
      <c r="E306" s="1">
        <v>0</v>
      </c>
      <c r="F306" s="1">
        <v>0</v>
      </c>
      <c r="G306" s="2">
        <f t="shared" si="8"/>
        <v>49410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81000</v>
      </c>
      <c r="E307" s="1">
        <v>0</v>
      </c>
      <c r="F307" s="1">
        <v>0</v>
      </c>
      <c r="G307" s="2">
        <f t="shared" si="8"/>
        <v>49572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81000</v>
      </c>
      <c r="E309" s="1">
        <v>0</v>
      </c>
      <c r="F309" s="1">
        <v>0</v>
      </c>
      <c r="G309" s="2">
        <f t="shared" si="8"/>
        <v>49896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32653691</v>
      </c>
      <c r="D345" s="1">
        <f>'PR-RAS'!E350</f>
        <v>45650533.740000002</v>
      </c>
      <c r="E345" s="1">
        <v>0</v>
      </c>
      <c r="F345" s="1">
        <v>0</v>
      </c>
      <c r="G345" s="2">
        <f t="shared" si="8"/>
        <v>42640436.917119995</v>
      </c>
      <c r="H345" s="2">
        <f t="shared" si="9"/>
        <v>0.25999999791383743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32628816</v>
      </c>
      <c r="D358" s="1">
        <f>'PR-RAS'!E363</f>
        <v>45650533.740000002</v>
      </c>
      <c r="E358" s="1">
        <v>0</v>
      </c>
      <c r="F358" s="1">
        <v>0</v>
      </c>
      <c r="G358" s="2">
        <f t="shared" si="8"/>
        <v>44242968.40236</v>
      </c>
      <c r="H358" s="2">
        <f t="shared" si="9"/>
        <v>0.25999999791383743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32045778</v>
      </c>
      <c r="D359" s="1">
        <f>'PR-RAS'!E364</f>
        <v>45373739.460000001</v>
      </c>
      <c r="E359" s="1">
        <v>0</v>
      </c>
      <c r="F359" s="1">
        <v>0</v>
      </c>
      <c r="G359" s="2">
        <f t="shared" si="8"/>
        <v>43959985.977359995</v>
      </c>
      <c r="H359" s="2">
        <f t="shared" si="9"/>
        <v>0.46000000089406967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2643575.62</v>
      </c>
      <c r="E361" s="1">
        <v>0</v>
      </c>
      <c r="F361" s="1">
        <v>0</v>
      </c>
      <c r="G361" s="2">
        <f t="shared" si="8"/>
        <v>1903374.4464</v>
      </c>
      <c r="H361" s="2">
        <f t="shared" si="9"/>
        <v>0.37999999988824129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605896.66</v>
      </c>
      <c r="E362" s="1">
        <v>0</v>
      </c>
      <c r="F362" s="1">
        <v>0</v>
      </c>
      <c r="G362" s="2">
        <f t="shared" si="8"/>
        <v>437457.38852000004</v>
      </c>
      <c r="H362" s="2">
        <f t="shared" si="9"/>
        <v>0.33999999996740371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32045778</v>
      </c>
      <c r="D363" s="1">
        <f>'PR-RAS'!E368</f>
        <v>42124267.18</v>
      </c>
      <c r="E363" s="1">
        <v>0</v>
      </c>
      <c r="F363" s="1">
        <v>0</v>
      </c>
      <c r="G363" s="2">
        <f t="shared" si="8"/>
        <v>42098541.074319996</v>
      </c>
      <c r="H363" s="2">
        <f t="shared" si="9"/>
        <v>0.17999999970197678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292256</v>
      </c>
      <c r="D364" s="1">
        <f>'PR-RAS'!E369</f>
        <v>276794.28000000003</v>
      </c>
      <c r="E364" s="1">
        <v>0</v>
      </c>
      <c r="F364" s="1">
        <v>0</v>
      </c>
      <c r="G364" s="2">
        <f t="shared" si="8"/>
        <v>307041.57527999999</v>
      </c>
      <c r="H364" s="2">
        <f t="shared" si="9"/>
        <v>0.28000000002793968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28147</v>
      </c>
      <c r="D365" s="1">
        <f>'PR-RAS'!E370</f>
        <v>48229.53</v>
      </c>
      <c r="E365" s="1">
        <v>0</v>
      </c>
      <c r="F365" s="1">
        <v>0</v>
      </c>
      <c r="G365" s="2">
        <f t="shared" si="8"/>
        <v>45356.605839999997</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186796</v>
      </c>
      <c r="D366" s="1">
        <f>'PR-RAS'!E371</f>
        <v>7196</v>
      </c>
      <c r="E366" s="1">
        <v>0</v>
      </c>
      <c r="F366" s="1">
        <v>0</v>
      </c>
      <c r="G366" s="2">
        <f t="shared" si="8"/>
        <v>73433.62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77313</v>
      </c>
      <c r="D367" s="1">
        <f>'PR-RAS'!E372</f>
        <v>89812.5</v>
      </c>
      <c r="E367" s="1">
        <v>0</v>
      </c>
      <c r="F367" s="1">
        <v>0</v>
      </c>
      <c r="G367" s="2">
        <f t="shared" si="8"/>
        <v>94039.308000000005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131556.25</v>
      </c>
      <c r="E369" s="1">
        <v>0</v>
      </c>
      <c r="F369" s="1">
        <v>0</v>
      </c>
      <c r="G369" s="2">
        <f t="shared" si="8"/>
        <v>96825.4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171782</v>
      </c>
      <c r="D373" s="1">
        <f>'PR-RAS'!E378</f>
        <v>0</v>
      </c>
      <c r="E373" s="1">
        <v>0</v>
      </c>
      <c r="F373" s="1">
        <v>0</v>
      </c>
      <c r="G373" s="2">
        <f t="shared" si="8"/>
        <v>63902.904000000002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171782</v>
      </c>
      <c r="D374" s="1">
        <f>'PR-RAS'!E379</f>
        <v>0</v>
      </c>
      <c r="E374" s="1">
        <v>0</v>
      </c>
      <c r="F374" s="1">
        <v>0</v>
      </c>
      <c r="G374" s="2">
        <f t="shared" si="8"/>
        <v>64074.686000000002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119000</v>
      </c>
      <c r="D386" s="1">
        <f>'PR-RAS'!E391</f>
        <v>0</v>
      </c>
      <c r="E386" s="1">
        <v>0</v>
      </c>
      <c r="F386" s="1">
        <v>0</v>
      </c>
      <c r="G386" s="2">
        <f t="shared" si="8"/>
        <v>45815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119000</v>
      </c>
      <c r="D389" s="1">
        <f>'PR-RAS'!E394</f>
        <v>0</v>
      </c>
      <c r="E389" s="1">
        <v>0</v>
      </c>
      <c r="F389" s="1">
        <v>0</v>
      </c>
      <c r="G389" s="2">
        <f t="shared" si="8"/>
        <v>46172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24875</v>
      </c>
      <c r="D397" s="1">
        <f>'PR-RAS'!E402</f>
        <v>0</v>
      </c>
      <c r="E397" s="1">
        <v>0</v>
      </c>
      <c r="F397" s="1">
        <v>0</v>
      </c>
      <c r="G397" s="2">
        <f t="shared" si="8"/>
        <v>9850.5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24875</v>
      </c>
      <c r="D401" s="1">
        <f>'PR-RAS'!E406</f>
        <v>0</v>
      </c>
      <c r="E401" s="1">
        <v>0</v>
      </c>
      <c r="F401" s="1">
        <v>0</v>
      </c>
      <c r="G401" s="2">
        <f t="shared" si="8"/>
        <v>9950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32653691</v>
      </c>
      <c r="D403" s="1">
        <f>'PR-RAS'!E408</f>
        <v>45569533.740000002</v>
      </c>
      <c r="E403" s="1">
        <v>0</v>
      </c>
      <c r="F403" s="1">
        <v>0</v>
      </c>
      <c r="G403" s="2">
        <f t="shared" si="8"/>
        <v>49764688.908960007</v>
      </c>
      <c r="H403" s="2">
        <f t="shared" si="9"/>
        <v>0.25999999791383743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634628095</v>
      </c>
      <c r="D405" s="1">
        <f>'PR-RAS'!E410</f>
        <v>638722056.62</v>
      </c>
      <c r="E405" s="1">
        <v>0</v>
      </c>
      <c r="F405" s="1">
        <v>0</v>
      </c>
      <c r="G405" s="2">
        <f t="shared" si="8"/>
        <v>772477172.12896001</v>
      </c>
      <c r="H405" s="2">
        <f t="shared" si="9"/>
        <v>0.37999999523162842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197483816</v>
      </c>
      <c r="D407" s="1">
        <f>'PR-RAS'!E412</f>
        <v>164249714.73999998</v>
      </c>
      <c r="E407" s="1">
        <v>0</v>
      </c>
      <c r="F407" s="1">
        <v>0</v>
      </c>
      <c r="G407" s="2">
        <f t="shared" si="8"/>
        <v>213549197.66488001</v>
      </c>
      <c r="H407" s="2">
        <f t="shared" si="9"/>
        <v>0.26000002026557922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58803925</v>
      </c>
      <c r="D408" s="1">
        <f>'PR-RAS'!E413</f>
        <v>73093037.109999999</v>
      </c>
      <c r="E408" s="1">
        <v>0</v>
      </c>
      <c r="F408" s="1">
        <v>0</v>
      </c>
      <c r="G408" s="2">
        <f t="shared" si="8"/>
        <v>83430929.682539999</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138679891</v>
      </c>
      <c r="D409" s="1">
        <f>'PR-RAS'!E414</f>
        <v>91156677.62999998</v>
      </c>
      <c r="E409" s="1">
        <v>0</v>
      </c>
      <c r="F409" s="1">
        <v>0</v>
      </c>
      <c r="G409" s="2">
        <f t="shared" si="8"/>
        <v>130965244.47407998</v>
      </c>
      <c r="H409" s="2">
        <f t="shared" si="9"/>
        <v>0.37000001966953278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587931455</v>
      </c>
      <c r="D412" s="1">
        <f>'PR-RAS'!E417</f>
        <v>449251563.97000003</v>
      </c>
      <c r="E412" s="1">
        <v>0</v>
      </c>
      <c r="F412" s="1">
        <v>0</v>
      </c>
      <c r="G412" s="2">
        <f t="shared" si="8"/>
        <v>610924613.58834004</v>
      </c>
      <c r="H412" s="2">
        <f t="shared" si="9"/>
        <v>2.9999971389770508E-2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5558687</v>
      </c>
      <c r="D413" s="1">
        <f>'PR-RAS'!E418</f>
        <v>6071963.1299999999</v>
      </c>
      <c r="E413" s="1">
        <v>0</v>
      </c>
      <c r="F413" s="1">
        <v>0</v>
      </c>
      <c r="G413" s="2">
        <f t="shared" si="8"/>
        <v>7293476.6631199988</v>
      </c>
      <c r="H413" s="2">
        <f t="shared" si="9"/>
        <v>0.12999999988824129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134202410</v>
      </c>
      <c r="D522" s="1">
        <f>'PR-RAS'!E528</f>
        <v>80775183.439999998</v>
      </c>
      <c r="E522" s="1">
        <v>0</v>
      </c>
      <c r="F522" s="1">
        <v>0</v>
      </c>
      <c r="G522" s="2">
        <f t="shared" ref="G522:G809" si="10">(B522/1000)*(C522*1+D522*2)</f>
        <v>154087196.75448</v>
      </c>
      <c r="H522" s="2">
        <f t="shared" ref="H522:H809" si="11">ABS(C522-ROUND(C522,0))+ABS(D522-ROUND(D522,0))</f>
        <v>0.43999999761581421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134202410</v>
      </c>
      <c r="D587" s="1">
        <f>'PR-RAS'!E593</f>
        <v>80775183.439999998</v>
      </c>
      <c r="E587" s="1">
        <v>0</v>
      </c>
      <c r="F587" s="1">
        <v>0</v>
      </c>
      <c r="G587" s="2">
        <f t="shared" si="10"/>
        <v>173311127.25167999</v>
      </c>
      <c r="H587" s="2">
        <f t="shared" si="11"/>
        <v>0.43999999761581421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28326763</v>
      </c>
      <c r="D588" s="1">
        <f>'PR-RAS'!E594</f>
        <v>28335915.850000001</v>
      </c>
      <c r="E588" s="1">
        <v>0</v>
      </c>
      <c r="F588" s="1">
        <v>0</v>
      </c>
      <c r="G588" s="2">
        <f t="shared" si="10"/>
        <v>49894175.0889</v>
      </c>
      <c r="H588" s="2">
        <f t="shared" si="11"/>
        <v>0.14999999850988388</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28326763</v>
      </c>
      <c r="D590" s="1">
        <f>'PR-RAS'!E596</f>
        <v>28335915.850000001</v>
      </c>
      <c r="E590" s="1">
        <v>0</v>
      </c>
      <c r="F590" s="1">
        <v>0</v>
      </c>
      <c r="G590" s="2">
        <f t="shared" si="10"/>
        <v>50064172.278300002</v>
      </c>
      <c r="H590" s="2">
        <f t="shared" si="11"/>
        <v>0.14999999850988388</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105875647</v>
      </c>
      <c r="D599" s="1">
        <f>'PR-RAS'!E605</f>
        <v>52439267.590000004</v>
      </c>
      <c r="E599" s="1">
        <v>0</v>
      </c>
      <c r="F599" s="1">
        <v>0</v>
      </c>
      <c r="G599" s="2">
        <f t="shared" si="10"/>
        <v>126031000.94363999</v>
      </c>
      <c r="H599" s="2">
        <f t="shared" si="11"/>
        <v>0.40999999642372131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105875647</v>
      </c>
      <c r="D603" s="1">
        <f>'PR-RAS'!E609</f>
        <v>52439267.590000004</v>
      </c>
      <c r="E603" s="1">
        <v>0</v>
      </c>
      <c r="F603" s="1">
        <v>0</v>
      </c>
      <c r="G603" s="2">
        <f t="shared" si="10"/>
        <v>126874017.67236</v>
      </c>
      <c r="H603" s="2">
        <f t="shared" si="11"/>
        <v>0.40999999642372131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134202410</v>
      </c>
      <c r="D630" s="1">
        <f>'PR-RAS'!E636</f>
        <v>80775183.439999998</v>
      </c>
      <c r="E630" s="1">
        <v>0</v>
      </c>
      <c r="F630" s="1">
        <v>0</v>
      </c>
      <c r="G630" s="2">
        <f t="shared" si="10"/>
        <v>186028496.65752</v>
      </c>
      <c r="H630" s="2">
        <f t="shared" si="11"/>
        <v>0.43999999761581421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634517396</v>
      </c>
      <c r="D631" s="1">
        <f>'PR-RAS'!E637</f>
        <v>500314985.61000001</v>
      </c>
      <c r="E631" s="1">
        <v>0</v>
      </c>
      <c r="F631" s="1">
        <v>0</v>
      </c>
      <c r="G631" s="2">
        <f t="shared" si="10"/>
        <v>1030142841.3486</v>
      </c>
      <c r="H631" s="2">
        <f t="shared" si="11"/>
        <v>0.38999998569488525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197483816</v>
      </c>
      <c r="D633" s="1">
        <f>'PR-RAS'!E639</f>
        <v>164249714.73999998</v>
      </c>
      <c r="E633" s="1">
        <v>0</v>
      </c>
      <c r="F633" s="1">
        <v>0</v>
      </c>
      <c r="G633" s="2">
        <f t="shared" si="10"/>
        <v>332421411.14335996</v>
      </c>
      <c r="H633" s="2">
        <f t="shared" si="11"/>
        <v>0.26000002026557922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193006335</v>
      </c>
      <c r="D634" s="1">
        <f>'PR-RAS'!E640</f>
        <v>153868220.55000001</v>
      </c>
      <c r="E634" s="1">
        <v>0</v>
      </c>
      <c r="F634" s="1">
        <v>0</v>
      </c>
      <c r="G634" s="2">
        <f t="shared" si="10"/>
        <v>316970177.27130002</v>
      </c>
      <c r="H634" s="2">
        <f t="shared" si="11"/>
        <v>0.44999998807907104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4477481</v>
      </c>
      <c r="D635" s="1">
        <f>'PR-RAS'!E641</f>
        <v>10381494.189999968</v>
      </c>
      <c r="E635" s="1">
        <v>0</v>
      </c>
      <c r="F635" s="1">
        <v>0</v>
      </c>
      <c r="G635" s="2">
        <f t="shared" si="10"/>
        <v>16002457.58691996</v>
      </c>
      <c r="H635" s="2">
        <f t="shared" si="11"/>
        <v>0.18999996781349182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46585941</v>
      </c>
      <c r="D637" s="1">
        <f>'PR-RAS'!E643</f>
        <v>51063421.639999986</v>
      </c>
      <c r="E637" s="1">
        <v>0</v>
      </c>
      <c r="F637" s="1">
        <v>0</v>
      </c>
      <c r="G637" s="2">
        <f t="shared" si="10"/>
        <v>94581330.802079991</v>
      </c>
      <c r="H637" s="2">
        <f t="shared" si="11"/>
        <v>0.36000001430511475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51063422</v>
      </c>
      <c r="D639" s="1">
        <f>'PR-RAS'!E645</f>
        <v>61444915.829999954</v>
      </c>
      <c r="E639" s="1">
        <v>0</v>
      </c>
      <c r="F639" s="1">
        <v>0</v>
      </c>
      <c r="G639" s="2">
        <f t="shared" si="10"/>
        <v>110982175.83507994</v>
      </c>
      <c r="H639" s="2">
        <f t="shared" si="11"/>
        <v>0.17000004649162292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50647293</v>
      </c>
      <c r="D642" s="1">
        <f>'PR-RAS'!E649</f>
        <v>17227.41</v>
      </c>
      <c r="E642" s="1">
        <v>0</v>
      </c>
      <c r="F642" s="1">
        <v>0</v>
      </c>
      <c r="G642" s="2">
        <f t="shared" si="10"/>
        <v>32487000.352620002</v>
      </c>
      <c r="H642" s="2">
        <f t="shared" si="11"/>
        <v>0.40999999999985448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12180662</v>
      </c>
      <c r="D643" s="1">
        <f>'PR-RAS'!E650</f>
        <v>4830531.6900000004</v>
      </c>
      <c r="E643" s="1">
        <v>0</v>
      </c>
      <c r="F643" s="1">
        <v>0</v>
      </c>
      <c r="G643" s="2">
        <f t="shared" si="10"/>
        <v>14022387.693960002</v>
      </c>
      <c r="H643" s="2">
        <f t="shared" si="11"/>
        <v>0.30999999959021807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62810728</v>
      </c>
      <c r="D644" s="1">
        <f>'PR-RAS'!E651</f>
        <v>4826385.78</v>
      </c>
      <c r="E644" s="1">
        <v>0</v>
      </c>
      <c r="F644" s="1">
        <v>0</v>
      </c>
      <c r="G644" s="2">
        <f t="shared" si="10"/>
        <v>46594030.217080005</v>
      </c>
      <c r="H644" s="2">
        <f t="shared" si="11"/>
        <v>0.21999999973922968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17227</v>
      </c>
      <c r="D645" s="1">
        <f>'PR-RAS'!E652</f>
        <v>21373.320000000298</v>
      </c>
      <c r="E645" s="1">
        <v>0</v>
      </c>
      <c r="F645" s="1">
        <v>0</v>
      </c>
      <c r="G645" s="2">
        <f t="shared" si="10"/>
        <v>38623.024160000386</v>
      </c>
      <c r="H645" s="2">
        <f t="shared" si="11"/>
        <v>0.32000000029802322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21</v>
      </c>
      <c r="E647" s="1">
        <v>0</v>
      </c>
      <c r="F647" s="1">
        <v>0</v>
      </c>
      <c r="G647" s="2">
        <f t="shared" si="10"/>
        <v>40.052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21</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5500</v>
      </c>
      <c r="D710" s="1">
        <f>'PR-RAS'!E717</f>
        <v>14720.34</v>
      </c>
      <c r="E710" s="1">
        <v>0</v>
      </c>
      <c r="F710" s="1">
        <v>0</v>
      </c>
      <c r="G710" s="2">
        <f t="shared" si="10"/>
        <v>24772.94212</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66239</v>
      </c>
      <c r="D711" s="1">
        <f>'PR-RAS'!E718</f>
        <v>65391.94</v>
      </c>
      <c r="E711" s="1">
        <v>0</v>
      </c>
      <c r="F711" s="1">
        <v>0</v>
      </c>
      <c r="G711" s="2">
        <f t="shared" si="10"/>
        <v>139886.24479999999</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6465</v>
      </c>
      <c r="D715" s="1">
        <f>'PR-RAS'!E722</f>
        <v>8311.8700000000008</v>
      </c>
      <c r="E715" s="1">
        <v>0</v>
      </c>
      <c r="F715" s="1">
        <v>0</v>
      </c>
      <c r="G715" s="2">
        <f t="shared" si="10"/>
        <v>16485.360359999999</v>
      </c>
      <c r="H715" s="2">
        <f t="shared" si="11"/>
        <v>0.12999999999919964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126550</v>
      </c>
      <c r="D716" s="1">
        <f>'PR-RAS'!E723</f>
        <v>187785.4</v>
      </c>
      <c r="E716" s="1">
        <v>0</v>
      </c>
      <c r="F716" s="1">
        <v>0</v>
      </c>
      <c r="G716" s="2">
        <f t="shared" si="10"/>
        <v>359016.37199999997</v>
      </c>
      <c r="H716" s="2">
        <f t="shared" si="11"/>
        <v>0.39999999999417923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256955</v>
      </c>
      <c r="D718" s="1">
        <f>'PR-RAS'!E725</f>
        <v>256862.81</v>
      </c>
      <c r="E718" s="1">
        <v>0</v>
      </c>
      <c r="F718" s="1">
        <v>0</v>
      </c>
      <c r="G718" s="2">
        <f t="shared" si="10"/>
        <v>552578.00453999999</v>
      </c>
      <c r="H718" s="2">
        <f t="shared" si="11"/>
        <v>0.19000000000232831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16126387</v>
      </c>
      <c r="D729" s="1">
        <f>'PR-RAS'!E736</f>
        <v>15150223.630000001</v>
      </c>
      <c r="E729" s="1">
        <v>0</v>
      </c>
      <c r="F729" s="1">
        <v>0</v>
      </c>
      <c r="G729" s="2">
        <f t="shared" si="10"/>
        <v>33798735.341280006</v>
      </c>
      <c r="H729" s="2">
        <f t="shared" si="11"/>
        <v>0.36999999918043613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28326763</v>
      </c>
      <c r="D936" s="1">
        <f>'PR-RAS'!E943</f>
        <v>28335915.850000001</v>
      </c>
      <c r="E936" s="1">
        <v>0</v>
      </c>
      <c r="F936" s="1">
        <v>0</v>
      </c>
      <c r="G936" s="2">
        <f t="shared" si="18"/>
        <v>79473686.044500008</v>
      </c>
      <c r="H936" s="2">
        <f t="shared" si="19"/>
        <v>0.14999999850988388</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105875647</v>
      </c>
      <c r="D953" s="1">
        <f>'PR-RAS'!E960</f>
        <v>52439267.590000004</v>
      </c>
      <c r="E953" s="1">
        <v>0</v>
      </c>
      <c r="F953" s="1">
        <v>0</v>
      </c>
      <c r="G953" s="2">
        <f t="shared" si="18"/>
        <v>200637981.43535998</v>
      </c>
      <c r="H953" s="2">
        <f t="shared" si="19"/>
        <v>0.40999999642372131</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1933292332</v>
      </c>
      <c r="D984" s="6">
        <f>BILANCA!E6</f>
        <v>1944866841.3499999</v>
      </c>
      <c r="E984" s="6">
        <v>0</v>
      </c>
      <c r="F984" s="6">
        <v>0</v>
      </c>
      <c r="G984" s="7">
        <f t="shared" ref="G984:G1241" si="22">B984/1000*C984+B984/500*D984</f>
        <v>5823026.0146999992</v>
      </c>
      <c r="H984" s="7">
        <f t="shared" si="19"/>
        <v>0.34999990463256836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1873292781</v>
      </c>
      <c r="D985" s="1">
        <f>BILANCA!E7</f>
        <v>1874986327.3699999</v>
      </c>
      <c r="E985" s="1">
        <v>0</v>
      </c>
      <c r="F985" s="1">
        <v>0</v>
      </c>
      <c r="G985" s="2">
        <f t="shared" si="22"/>
        <v>11246530.871479999</v>
      </c>
      <c r="H985" s="2">
        <f t="shared" si="19"/>
        <v>0.36999988555908203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63842200</v>
      </c>
      <c r="D986" s="1">
        <f>BILANCA!E8</f>
        <v>63760373.61999999</v>
      </c>
      <c r="E986" s="1">
        <v>0</v>
      </c>
      <c r="F986" s="1">
        <v>0</v>
      </c>
      <c r="G986" s="2">
        <f t="shared" si="22"/>
        <v>574088.84171999991</v>
      </c>
      <c r="H986" s="2">
        <f t="shared" si="19"/>
        <v>0.38000001013278961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63612723</v>
      </c>
      <c r="D987" s="1">
        <f>BILANCA!E9</f>
        <v>63612723.479999997</v>
      </c>
      <c r="E987" s="1">
        <v>0</v>
      </c>
      <c r="F987" s="1">
        <v>0</v>
      </c>
      <c r="G987" s="2">
        <f t="shared" si="22"/>
        <v>763352.67984</v>
      </c>
      <c r="H987" s="2">
        <f t="shared" si="19"/>
        <v>0.47999999672174454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74947681</v>
      </c>
      <c r="D988" s="1">
        <f>BILANCA!E10</f>
        <v>74947680.969999999</v>
      </c>
      <c r="E988" s="1">
        <v>0</v>
      </c>
      <c r="F988" s="1">
        <v>0</v>
      </c>
      <c r="G988" s="2">
        <f t="shared" si="22"/>
        <v>1124215.2146999999</v>
      </c>
      <c r="H988" s="2">
        <f t="shared" si="19"/>
        <v>3.0000001192092896E-2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74718204</v>
      </c>
      <c r="D989" s="1">
        <f>BILANCA!E11</f>
        <v>74800030.829999998</v>
      </c>
      <c r="E989" s="1">
        <v>0</v>
      </c>
      <c r="F989" s="1">
        <v>0</v>
      </c>
      <c r="G989" s="2">
        <f t="shared" si="22"/>
        <v>1345909.59396</v>
      </c>
      <c r="H989" s="2">
        <f t="shared" si="19"/>
        <v>0.17000000178813934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1559239303</v>
      </c>
      <c r="D990" s="1">
        <f>BILANCA!E12</f>
        <v>1515640936.45</v>
      </c>
      <c r="E990" s="1">
        <v>0</v>
      </c>
      <c r="F990" s="1">
        <v>0</v>
      </c>
      <c r="G990" s="2">
        <f t="shared" si="22"/>
        <v>32133648.2313</v>
      </c>
      <c r="H990" s="2">
        <f t="shared" si="19"/>
        <v>0.45000004768371582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1509609465</v>
      </c>
      <c r="D991" s="1">
        <f>BILANCA!E13</f>
        <v>1478035821.8600001</v>
      </c>
      <c r="E991" s="1">
        <v>0</v>
      </c>
      <c r="F991" s="1">
        <v>0</v>
      </c>
      <c r="G991" s="2">
        <f t="shared" si="22"/>
        <v>35725448.869760007</v>
      </c>
      <c r="H991" s="2">
        <f t="shared" si="19"/>
        <v>0.1399998664855957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6926819</v>
      </c>
      <c r="D993" s="1">
        <f>BILANCA!E15</f>
        <v>5513079.7199999997</v>
      </c>
      <c r="E993" s="1">
        <v>0</v>
      </c>
      <c r="F993" s="1">
        <v>0</v>
      </c>
      <c r="G993" s="2">
        <f t="shared" si="22"/>
        <v>179529.7844</v>
      </c>
      <c r="H993" s="2">
        <f t="shared" si="19"/>
        <v>0.28000000026077032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39388917</v>
      </c>
      <c r="D994" s="1">
        <f>BILANCA!E16</f>
        <v>39388917.450000003</v>
      </c>
      <c r="E994" s="1">
        <v>0</v>
      </c>
      <c r="F994" s="1">
        <v>0</v>
      </c>
      <c r="G994" s="2">
        <f t="shared" si="22"/>
        <v>1299834.2709000001</v>
      </c>
      <c r="H994" s="2">
        <f t="shared" si="19"/>
        <v>0.45000000298023224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1820319585</v>
      </c>
      <c r="D995" s="1">
        <f>BILANCA!E17</f>
        <v>1820319584.6700001</v>
      </c>
      <c r="E995" s="1">
        <v>0</v>
      </c>
      <c r="F995" s="1">
        <v>0</v>
      </c>
      <c r="G995" s="2">
        <f t="shared" si="22"/>
        <v>65531505.052080005</v>
      </c>
      <c r="H995" s="2">
        <f t="shared" si="19"/>
        <v>0.32999992370605469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357025856</v>
      </c>
      <c r="D996" s="1">
        <f>BILANCA!E18</f>
        <v>387185759.98000002</v>
      </c>
      <c r="E996" s="1">
        <v>0</v>
      </c>
      <c r="F996" s="1">
        <v>0</v>
      </c>
      <c r="G996" s="2">
        <f t="shared" si="22"/>
        <v>14708165.887479998</v>
      </c>
      <c r="H996" s="2">
        <f t="shared" si="19"/>
        <v>1.9999980926513672E-2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46403129</v>
      </c>
      <c r="D997" s="1">
        <f>BILANCA!E19</f>
        <v>35577033.159999996</v>
      </c>
      <c r="E997" s="1">
        <v>0</v>
      </c>
      <c r="F997" s="1">
        <v>0</v>
      </c>
      <c r="G997" s="2">
        <f t="shared" si="22"/>
        <v>1645800.7344799999</v>
      </c>
      <c r="H997" s="2">
        <f t="shared" si="19"/>
        <v>0.15999999642372131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13304781</v>
      </c>
      <c r="D998" s="1">
        <f>BILANCA!E20</f>
        <v>13353009.99</v>
      </c>
      <c r="E998" s="1">
        <v>0</v>
      </c>
      <c r="F998" s="1">
        <v>0</v>
      </c>
      <c r="G998" s="2">
        <f t="shared" si="22"/>
        <v>600162.01469999994</v>
      </c>
      <c r="H998" s="2">
        <f t="shared" si="19"/>
        <v>9.9999997764825821E-3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2750302</v>
      </c>
      <c r="D999" s="1">
        <f>BILANCA!E21</f>
        <v>2757497.98</v>
      </c>
      <c r="E999" s="1">
        <v>0</v>
      </c>
      <c r="F999" s="1">
        <v>0</v>
      </c>
      <c r="G999" s="2">
        <f t="shared" si="22"/>
        <v>132244.76736</v>
      </c>
      <c r="H999" s="2">
        <f t="shared" si="19"/>
        <v>2.0000000018626451E-2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61215733</v>
      </c>
      <c r="D1000" s="1">
        <f>BILANCA!E22</f>
        <v>61305545.859999999</v>
      </c>
      <c r="E1000" s="1">
        <v>0</v>
      </c>
      <c r="F1000" s="1">
        <v>0</v>
      </c>
      <c r="G1000" s="2">
        <f t="shared" si="22"/>
        <v>3125056.0202400004</v>
      </c>
      <c r="H1000" s="2">
        <f t="shared" si="19"/>
        <v>0.14000000059604645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15201</v>
      </c>
      <c r="D1001" s="1">
        <f>BILANCA!E23</f>
        <v>15201.25</v>
      </c>
      <c r="E1001" s="1">
        <v>0</v>
      </c>
      <c r="F1001" s="1">
        <v>0</v>
      </c>
      <c r="G1001" s="2">
        <f t="shared" si="22"/>
        <v>820.86300000000006</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19055</v>
      </c>
      <c r="D1002" s="1">
        <f>BILANCA!E24</f>
        <v>150611.25</v>
      </c>
      <c r="E1002" s="1">
        <v>0</v>
      </c>
      <c r="F1002" s="1">
        <v>0</v>
      </c>
      <c r="G1002" s="2">
        <f t="shared" si="22"/>
        <v>6085.2725</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3410479</v>
      </c>
      <c r="D1004" s="1">
        <f>BILANCA!E26</f>
        <v>3410479.16</v>
      </c>
      <c r="E1004" s="1">
        <v>0</v>
      </c>
      <c r="F1004" s="1">
        <v>0</v>
      </c>
      <c r="G1004" s="2">
        <f t="shared" si="22"/>
        <v>214860.18372000003</v>
      </c>
      <c r="H1004" s="2">
        <f t="shared" si="19"/>
        <v>0.16000000014901161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34312422</v>
      </c>
      <c r="D1006" s="1">
        <f>BILANCA!E28</f>
        <v>45415312.329999998</v>
      </c>
      <c r="E1006" s="1">
        <v>0</v>
      </c>
      <c r="F1006" s="1">
        <v>0</v>
      </c>
      <c r="G1006" s="2">
        <f t="shared" si="22"/>
        <v>2878290.0731799998</v>
      </c>
      <c r="H1006" s="2">
        <f t="shared" si="19"/>
        <v>0.32999999821186066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466235</v>
      </c>
      <c r="D1007" s="1">
        <f>BILANCA!E29</f>
        <v>317174.00999999978</v>
      </c>
      <c r="E1007" s="1">
        <v>0</v>
      </c>
      <c r="F1007" s="1">
        <v>0</v>
      </c>
      <c r="G1007" s="2">
        <f t="shared" si="22"/>
        <v>26413.99247999999</v>
      </c>
      <c r="H1007" s="2">
        <f t="shared" si="19"/>
        <v>9.9999997764825821E-3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902207</v>
      </c>
      <c r="D1008" s="1">
        <f>BILANCA!E30</f>
        <v>902207.11</v>
      </c>
      <c r="E1008" s="1">
        <v>0</v>
      </c>
      <c r="F1008" s="1">
        <v>0</v>
      </c>
      <c r="G1008" s="2">
        <f t="shared" si="22"/>
        <v>67665.530500000008</v>
      </c>
      <c r="H1008" s="2">
        <f t="shared" si="19"/>
        <v>0.10999999998603016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1338802</v>
      </c>
      <c r="D1010" s="1">
        <f>BILANCA!E32</f>
        <v>1338802.21</v>
      </c>
      <c r="E1010" s="1">
        <v>0</v>
      </c>
      <c r="F1010" s="1">
        <v>0</v>
      </c>
      <c r="G1010" s="2">
        <f t="shared" si="22"/>
        <v>108442.97334</v>
      </c>
      <c r="H1010" s="2">
        <f t="shared" si="19"/>
        <v>0.2099999999627471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1774774</v>
      </c>
      <c r="D1012" s="1">
        <f>BILANCA!E34</f>
        <v>1923835.31</v>
      </c>
      <c r="E1012" s="1">
        <v>0</v>
      </c>
      <c r="F1012" s="1">
        <v>0</v>
      </c>
      <c r="G1012" s="2">
        <f t="shared" si="22"/>
        <v>163050.89398000002</v>
      </c>
      <c r="H1012" s="2">
        <f t="shared" si="19"/>
        <v>0.31000000005587935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2646432</v>
      </c>
      <c r="D1019" s="1">
        <f>BILANCA!E41</f>
        <v>1626615.8000000007</v>
      </c>
      <c r="E1019" s="1">
        <v>0</v>
      </c>
      <c r="F1019" s="1">
        <v>0</v>
      </c>
      <c r="G1019" s="2">
        <f t="shared" si="22"/>
        <v>212387.88960000005</v>
      </c>
      <c r="H1019" s="2">
        <f t="shared" si="19"/>
        <v>0.19999999925494194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19337146</v>
      </c>
      <c r="D1020" s="1">
        <f>BILANCA!E42</f>
        <v>19337146.449999999</v>
      </c>
      <c r="E1020" s="1">
        <v>0</v>
      </c>
      <c r="F1020" s="1">
        <v>0</v>
      </c>
      <c r="G1020" s="2">
        <f t="shared" si="22"/>
        <v>2146423.2392999995</v>
      </c>
      <c r="H1020" s="2">
        <f t="shared" si="19"/>
        <v>0.44999999925494194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16690714</v>
      </c>
      <c r="D1022" s="1">
        <f>BILANCA!E44</f>
        <v>17710530.649999999</v>
      </c>
      <c r="E1022" s="1">
        <v>0</v>
      </c>
      <c r="F1022" s="1">
        <v>0</v>
      </c>
      <c r="G1022" s="2">
        <f t="shared" si="22"/>
        <v>2032359.2366999998</v>
      </c>
      <c r="H1022" s="2">
        <f t="shared" si="19"/>
        <v>0.35000000149011612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114042</v>
      </c>
      <c r="D1023" s="1">
        <f>BILANCA!E45</f>
        <v>84291.62</v>
      </c>
      <c r="E1023" s="1">
        <v>0</v>
      </c>
      <c r="F1023" s="1">
        <v>0</v>
      </c>
      <c r="G1023" s="2">
        <f t="shared" si="22"/>
        <v>11305.009600000001</v>
      </c>
      <c r="H1023" s="2">
        <f t="shared" si="19"/>
        <v>0.38000000000465661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119000</v>
      </c>
      <c r="D1026" s="1">
        <f>BILANCA!E48</f>
        <v>119000</v>
      </c>
      <c r="E1026" s="1">
        <v>0</v>
      </c>
      <c r="F1026" s="1">
        <v>0</v>
      </c>
      <c r="G1026" s="2">
        <f t="shared" si="22"/>
        <v>15351</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4958</v>
      </c>
      <c r="D1028" s="1">
        <f>BILANCA!E50</f>
        <v>34708.379999999997</v>
      </c>
      <c r="E1028" s="1">
        <v>0</v>
      </c>
      <c r="F1028" s="1">
        <v>0</v>
      </c>
      <c r="G1028" s="2">
        <f t="shared" si="22"/>
        <v>3346.8642</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250211278</v>
      </c>
      <c r="D1034" s="1">
        <f>BILANCA!E56</f>
        <v>295585017.30000001</v>
      </c>
      <c r="E1034" s="1">
        <v>0</v>
      </c>
      <c r="F1034" s="1">
        <v>0</v>
      </c>
      <c r="G1034" s="2">
        <f t="shared" si="22"/>
        <v>42910446.942599997</v>
      </c>
      <c r="H1034" s="2">
        <f t="shared" si="19"/>
        <v>0.30000001192092896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250211278</v>
      </c>
      <c r="D1035" s="1">
        <f>BILANCA!E57</f>
        <v>295585017.30000001</v>
      </c>
      <c r="E1035" s="1">
        <v>0</v>
      </c>
      <c r="F1035" s="1">
        <v>0</v>
      </c>
      <c r="G1035" s="2">
        <f t="shared" si="22"/>
        <v>43751828.255199999</v>
      </c>
      <c r="H1035" s="2">
        <f t="shared" si="19"/>
        <v>0.30000001192092896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59999551</v>
      </c>
      <c r="D1046" s="1">
        <f>BILANCA!E68</f>
        <v>69880513.980000019</v>
      </c>
      <c r="E1046" s="1">
        <v>0</v>
      </c>
      <c r="F1046" s="1">
        <v>0</v>
      </c>
      <c r="G1046" s="2">
        <f t="shared" si="22"/>
        <v>12584916.474480001</v>
      </c>
      <c r="H1046" s="2">
        <f t="shared" si="19"/>
        <v>1.9999980926513672E-2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17227</v>
      </c>
      <c r="D1047" s="1">
        <f>BILANCA!E69</f>
        <v>21373.32</v>
      </c>
      <c r="E1047" s="1">
        <v>0</v>
      </c>
      <c r="F1047" s="1">
        <v>0</v>
      </c>
      <c r="G1047" s="2">
        <f t="shared" si="22"/>
        <v>3838.3129600000002</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16077</v>
      </c>
      <c r="D1048" s="1">
        <f>BILANCA!E70</f>
        <v>18662.650000000001</v>
      </c>
      <c r="E1048" s="1">
        <v>0</v>
      </c>
      <c r="F1048" s="1">
        <v>0</v>
      </c>
      <c r="G1048" s="2">
        <f t="shared" si="22"/>
        <v>3471.1495000000004</v>
      </c>
      <c r="H1048" s="2">
        <f t="shared" si="19"/>
        <v>0.34999999999854481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16077</v>
      </c>
      <c r="D1050" s="1">
        <f>BILANCA!E72</f>
        <v>18662.650000000001</v>
      </c>
      <c r="E1050" s="1">
        <v>0</v>
      </c>
      <c r="F1050" s="1">
        <v>0</v>
      </c>
      <c r="G1050" s="2">
        <f t="shared" si="22"/>
        <v>3577.9541000000004</v>
      </c>
      <c r="H1050" s="2">
        <f t="shared" si="19"/>
        <v>0.34999999999854481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1150</v>
      </c>
      <c r="D1054" s="1">
        <f>BILANCA!E76</f>
        <v>2710.67</v>
      </c>
      <c r="E1054" s="1">
        <v>0</v>
      </c>
      <c r="F1054" s="1">
        <v>0</v>
      </c>
      <c r="G1054" s="2">
        <f t="shared" si="22"/>
        <v>466.56513999999993</v>
      </c>
      <c r="H1054" s="2">
        <f t="shared" si="19"/>
        <v>0.32999999999992724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50415</v>
      </c>
      <c r="D1056" s="1">
        <f>BILANCA!E78</f>
        <v>146742.10999999999</v>
      </c>
      <c r="E1056" s="1">
        <v>0</v>
      </c>
      <c r="F1056" s="1">
        <v>0</v>
      </c>
      <c r="G1056" s="2">
        <f t="shared" si="22"/>
        <v>25104.643059999995</v>
      </c>
      <c r="H1056" s="2">
        <f t="shared" si="19"/>
        <v>0.10999999998603016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50415</v>
      </c>
      <c r="D1064" s="1">
        <f>BILANCA!E86</f>
        <v>146742.10999999999</v>
      </c>
      <c r="E1064" s="1">
        <v>0</v>
      </c>
      <c r="F1064" s="1">
        <v>0</v>
      </c>
      <c r="G1064" s="2">
        <f t="shared" si="22"/>
        <v>27855.83682</v>
      </c>
      <c r="H1064" s="2">
        <f t="shared" si="19"/>
        <v>0.10999999998603016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21402</v>
      </c>
      <c r="D1112" s="1">
        <f>BILANCA!E134</f>
        <v>21402</v>
      </c>
      <c r="E1112" s="1">
        <v>0</v>
      </c>
      <c r="F1112" s="1">
        <v>0</v>
      </c>
      <c r="G1112" s="2">
        <f t="shared" si="22"/>
        <v>8282.5740000000005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110700</v>
      </c>
      <c r="D1113" s="1">
        <f>BILANCA!E135</f>
        <v>110700</v>
      </c>
      <c r="E1113" s="1">
        <v>0</v>
      </c>
      <c r="F1113" s="1">
        <v>0</v>
      </c>
      <c r="G1113" s="2">
        <f t="shared" si="22"/>
        <v>43173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110700</v>
      </c>
      <c r="D1117" s="1">
        <f>BILANCA!E139</f>
        <v>110700</v>
      </c>
      <c r="E1117" s="1">
        <v>0</v>
      </c>
      <c r="F1117" s="1">
        <v>0</v>
      </c>
      <c r="G1117" s="2">
        <f t="shared" si="22"/>
        <v>44501.4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89298</v>
      </c>
      <c r="D1123" s="1">
        <f>BILANCA!E145</f>
        <v>89298</v>
      </c>
      <c r="E1123" s="1">
        <v>0</v>
      </c>
      <c r="F1123" s="1">
        <v>0</v>
      </c>
      <c r="G1123" s="2">
        <f t="shared" si="22"/>
        <v>37505.160000000003</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59910507</v>
      </c>
      <c r="D1124" s="1">
        <f>BILANCA!E146</f>
        <v>69690996.550000012</v>
      </c>
      <c r="E1124" s="1">
        <v>0</v>
      </c>
      <c r="F1124" s="1">
        <v>0</v>
      </c>
      <c r="G1124" s="2">
        <f t="shared" si="22"/>
        <v>28100242.5141</v>
      </c>
      <c r="H1124" s="2">
        <f t="shared" si="23"/>
        <v>0.44999998807907104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1307263</v>
      </c>
      <c r="D1127" s="1">
        <f>BILANCA!E149</f>
        <v>2224349.5099999998</v>
      </c>
      <c r="E1127" s="1">
        <v>0</v>
      </c>
      <c r="F1127" s="1">
        <v>0</v>
      </c>
      <c r="G1127" s="2">
        <f t="shared" si="22"/>
        <v>828858.53087999986</v>
      </c>
      <c r="H1127" s="2">
        <f t="shared" si="23"/>
        <v>0.49000000022351742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1307263</v>
      </c>
      <c r="D1129" s="1">
        <f>BILANCA!E151</f>
        <v>2224349.5099999998</v>
      </c>
      <c r="E1129" s="1">
        <v>0</v>
      </c>
      <c r="F1129" s="1">
        <v>0</v>
      </c>
      <c r="G1129" s="2">
        <f t="shared" si="22"/>
        <v>840370.45491999993</v>
      </c>
      <c r="H1129" s="2">
        <f t="shared" si="23"/>
        <v>0.49000000022351742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1518810</v>
      </c>
      <c r="D1136" s="1">
        <f>BILANCA!E158</f>
        <v>648893.06999999995</v>
      </c>
      <c r="E1136" s="1">
        <v>0</v>
      </c>
      <c r="F1136" s="1">
        <v>0</v>
      </c>
      <c r="G1136" s="2">
        <f t="shared" si="22"/>
        <v>430939.20941999997</v>
      </c>
      <c r="H1136" s="2">
        <f t="shared" si="23"/>
        <v>6.9999999948777258E-2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2176291</v>
      </c>
      <c r="D1137" s="1">
        <f>BILANCA!E159</f>
        <v>2517505.69</v>
      </c>
      <c r="E1137" s="1">
        <v>0</v>
      </c>
      <c r="F1137" s="1">
        <v>0</v>
      </c>
      <c r="G1137" s="2">
        <f t="shared" si="22"/>
        <v>1110540.5665199999</v>
      </c>
      <c r="H1137" s="2">
        <f t="shared" si="23"/>
        <v>0.31000000005587935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54908143</v>
      </c>
      <c r="D1139" s="1">
        <f>BILANCA!E161</f>
        <v>65482737.140000001</v>
      </c>
      <c r="E1139" s="1">
        <v>0</v>
      </c>
      <c r="F1139" s="1">
        <v>0</v>
      </c>
      <c r="G1139" s="2">
        <f t="shared" si="22"/>
        <v>28996284.295680001</v>
      </c>
      <c r="H1139" s="2">
        <f t="shared" si="23"/>
        <v>0.14000000059604645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1182488.8600000001</v>
      </c>
      <c r="E1141" s="1">
        <v>0</v>
      </c>
      <c r="F1141" s="1">
        <v>0</v>
      </c>
      <c r="G1141" s="2">
        <f t="shared" si="22"/>
        <v>373666.47976000002</v>
      </c>
      <c r="H1141" s="2">
        <f t="shared" si="23"/>
        <v>0.13999999989755452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1933292332</v>
      </c>
      <c r="D1152" s="1">
        <f>BILANCA!E175</f>
        <v>1944866841.3500001</v>
      </c>
      <c r="E1152" s="1">
        <v>0</v>
      </c>
      <c r="F1152" s="1">
        <v>0</v>
      </c>
      <c r="G1152" s="2">
        <f t="shared" si="22"/>
        <v>984091396.48430014</v>
      </c>
      <c r="H1152" s="2">
        <f t="shared" si="23"/>
        <v>0.35000014305114746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502474461</v>
      </c>
      <c r="D1153" s="1">
        <f>BILANCA!E176</f>
        <v>423011369.26999998</v>
      </c>
      <c r="E1153" s="1">
        <v>0</v>
      </c>
      <c r="F1153" s="1">
        <v>0</v>
      </c>
      <c r="G1153" s="2">
        <f t="shared" si="22"/>
        <v>229244523.92180002</v>
      </c>
      <c r="H1153" s="2">
        <f t="shared" si="23"/>
        <v>0.26999998092651367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785336</v>
      </c>
      <c r="D1154" s="1">
        <f>BILANCA!E177</f>
        <v>1065490.98</v>
      </c>
      <c r="E1154" s="1">
        <v>0</v>
      </c>
      <c r="F1154" s="1">
        <v>0</v>
      </c>
      <c r="G1154" s="2">
        <f t="shared" si="22"/>
        <v>498690.37116000004</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322026</v>
      </c>
      <c r="D1155" s="1">
        <f>BILANCA!E178</f>
        <v>405167.89</v>
      </c>
      <c r="E1155" s="1">
        <v>0</v>
      </c>
      <c r="F1155" s="1">
        <v>0</v>
      </c>
      <c r="G1155" s="2">
        <f t="shared" si="22"/>
        <v>194766.22615999996</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325198</v>
      </c>
      <c r="D1156" s="1">
        <f>BILANCA!E179</f>
        <v>454972.41</v>
      </c>
      <c r="E1156" s="1">
        <v>0</v>
      </c>
      <c r="F1156" s="1">
        <v>0</v>
      </c>
      <c r="G1156" s="2">
        <f t="shared" si="22"/>
        <v>213679.70785999997</v>
      </c>
      <c r="H1156" s="2">
        <f t="shared" si="23"/>
        <v>0.40999999997438863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182</v>
      </c>
      <c r="D1157" s="1">
        <f>BILANCA!E180</f>
        <v>85.75</v>
      </c>
      <c r="E1157" s="1">
        <v>0</v>
      </c>
      <c r="F1157" s="1">
        <v>0</v>
      </c>
      <c r="G1157" s="2">
        <f t="shared" si="22"/>
        <v>61.509</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182</v>
      </c>
      <c r="D1160" s="1">
        <f>BILANCA!E183</f>
        <v>85.75</v>
      </c>
      <c r="E1160" s="1">
        <v>0</v>
      </c>
      <c r="F1160" s="1">
        <v>0</v>
      </c>
      <c r="G1160" s="2">
        <f t="shared" si="22"/>
        <v>62.569499999999998</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137930</v>
      </c>
      <c r="D1165" s="1">
        <f>BILANCA!E188</f>
        <v>205264.93</v>
      </c>
      <c r="E1165" s="1">
        <v>0</v>
      </c>
      <c r="F1165" s="1">
        <v>0</v>
      </c>
      <c r="G1165" s="2">
        <f t="shared" si="22"/>
        <v>99819.69451999999</v>
      </c>
      <c r="H1165" s="2">
        <f t="shared" si="23"/>
        <v>7.0000000006984919E-2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3127026</v>
      </c>
      <c r="D1166" s="1">
        <f>BILANCA!E189</f>
        <v>3130870.8</v>
      </c>
      <c r="E1166" s="1">
        <v>0</v>
      </c>
      <c r="F1166" s="1">
        <v>0</v>
      </c>
      <c r="G1166" s="2">
        <f t="shared" si="22"/>
        <v>1718144.4707999998</v>
      </c>
      <c r="H1166" s="2">
        <f t="shared" si="23"/>
        <v>0.20000000018626451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498562099</v>
      </c>
      <c r="D1183" s="1">
        <f>BILANCA!E206</f>
        <v>418815007.49000001</v>
      </c>
      <c r="E1183" s="1">
        <v>0</v>
      </c>
      <c r="F1183" s="1">
        <v>0</v>
      </c>
      <c r="G1183" s="2">
        <f t="shared" si="22"/>
        <v>267238422.79600003</v>
      </c>
      <c r="H1183" s="2">
        <f t="shared" si="23"/>
        <v>0.49000000953674316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498562099</v>
      </c>
      <c r="D1201" s="1">
        <f>BILANCA!E224</f>
        <v>418815007.49000001</v>
      </c>
      <c r="E1201" s="1">
        <v>0</v>
      </c>
      <c r="F1201" s="1">
        <v>0</v>
      </c>
      <c r="G1201" s="2">
        <f t="shared" si="22"/>
        <v>291289880.84763998</v>
      </c>
      <c r="H1201" s="2">
        <f t="shared" si="23"/>
        <v>0.49000000953674316</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446132289</v>
      </c>
      <c r="D1203" s="1">
        <f>BILANCA!E226</f>
        <v>418815007.49000001</v>
      </c>
      <c r="E1203" s="1">
        <v>0</v>
      </c>
      <c r="F1203" s="1">
        <v>0</v>
      </c>
      <c r="G1203" s="2">
        <f t="shared" si="22"/>
        <v>282427706.87559998</v>
      </c>
      <c r="H1203" s="2">
        <f t="shared" si="23"/>
        <v>0.49000000953674316</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52429810</v>
      </c>
      <c r="D1206" s="1">
        <f>BILANCA!E229</f>
        <v>0</v>
      </c>
      <c r="E1206" s="1">
        <v>0</v>
      </c>
      <c r="F1206" s="1">
        <v>0</v>
      </c>
      <c r="G1206" s="2">
        <f t="shared" si="22"/>
        <v>11691847.630000001</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1430817871</v>
      </c>
      <c r="D1214" s="1">
        <f>BILANCA!E237</f>
        <v>1521855472.0800002</v>
      </c>
      <c r="E1214" s="1">
        <v>0</v>
      </c>
      <c r="F1214" s="1">
        <v>0</v>
      </c>
      <c r="G1214" s="2">
        <f t="shared" si="22"/>
        <v>1033616156.3019602</v>
      </c>
      <c r="H1214" s="2">
        <f t="shared" si="23"/>
        <v>8.0000162124633789E-2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1372888498</v>
      </c>
      <c r="D1215" s="1">
        <f>BILANCA!E238</f>
        <v>1455357227.1999998</v>
      </c>
      <c r="E1215" s="1">
        <v>0</v>
      </c>
      <c r="F1215" s="1">
        <v>0</v>
      </c>
      <c r="G1215" s="2">
        <f t="shared" si="22"/>
        <v>993795884.95679998</v>
      </c>
      <c r="H1215" s="2">
        <f t="shared" si="23"/>
        <v>0.19999980926513672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2007516593</v>
      </c>
      <c r="D1216" s="1">
        <f>BILANCA!E239</f>
        <v>2089985322.3899999</v>
      </c>
      <c r="E1216" s="1">
        <v>0</v>
      </c>
      <c r="F1216" s="1">
        <v>0</v>
      </c>
      <c r="G1216" s="2">
        <f t="shared" si="22"/>
        <v>1441684526.40274</v>
      </c>
      <c r="H1216" s="2">
        <f t="shared" si="23"/>
        <v>0.3899998664855957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1873292781</v>
      </c>
      <c r="D1217" s="1">
        <f>BILANCA!E240</f>
        <v>1874986327.3699999</v>
      </c>
      <c r="E1217" s="1">
        <v>0</v>
      </c>
      <c r="F1217" s="1">
        <v>0</v>
      </c>
      <c r="G1217" s="2">
        <f t="shared" si="22"/>
        <v>1315844111.96316</v>
      </c>
      <c r="H1217" s="2">
        <f t="shared" si="23"/>
        <v>0.36999988555908203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134223812</v>
      </c>
      <c r="D1218" s="1">
        <f>BILANCA!E241</f>
        <v>214998995.02000001</v>
      </c>
      <c r="E1218" s="1">
        <v>0</v>
      </c>
      <c r="F1218" s="1">
        <v>0</v>
      </c>
      <c r="G1218" s="2">
        <f t="shared" si="22"/>
        <v>132592123.47939999</v>
      </c>
      <c r="H1218" s="2">
        <f t="shared" si="23"/>
        <v>2.000001072883606E-2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634628095</v>
      </c>
      <c r="D1219" s="1">
        <f>BILANCA!E242</f>
        <v>634628095.19000006</v>
      </c>
      <c r="E1219" s="1">
        <v>0</v>
      </c>
      <c r="F1219" s="1">
        <v>0</v>
      </c>
      <c r="G1219" s="2">
        <f t="shared" si="22"/>
        <v>449316691.34967995</v>
      </c>
      <c r="H1219" s="2">
        <f t="shared" si="23"/>
        <v>0.19000005722045898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634628095</v>
      </c>
      <c r="D1221" s="1">
        <f>BILANCA!E244</f>
        <v>634628095.19000006</v>
      </c>
      <c r="E1221" s="1">
        <v>0</v>
      </c>
      <c r="F1221" s="1">
        <v>0</v>
      </c>
      <c r="G1221" s="2">
        <f t="shared" si="22"/>
        <v>453124459.92043996</v>
      </c>
      <c r="H1221" s="2">
        <f t="shared" si="23"/>
        <v>0.19000005722045898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51063422</v>
      </c>
      <c r="D1222" s="1">
        <f>BILANCA!E245</f>
        <v>61444915.830000162</v>
      </c>
      <c r="E1222" s="1">
        <v>0</v>
      </c>
      <c r="F1222" s="1">
        <v>0</v>
      </c>
      <c r="G1222" s="2">
        <f t="shared" si="22"/>
        <v>41574827.624740079</v>
      </c>
      <c r="H1222" s="2">
        <f t="shared" si="23"/>
        <v>0.16999983787536621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689785479</v>
      </c>
      <c r="D1223" s="1">
        <f>BILANCA!E246</f>
        <v>701560782.1400001</v>
      </c>
      <c r="E1223" s="1">
        <v>0</v>
      </c>
      <c r="F1223" s="1">
        <v>0</v>
      </c>
      <c r="G1223" s="2">
        <f t="shared" si="22"/>
        <v>502297690.3872</v>
      </c>
      <c r="H1223" s="2">
        <f t="shared" si="23"/>
        <v>0.1400001049041748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189470493</v>
      </c>
      <c r="D1224" s="1">
        <f>BILANCA!E247</f>
        <v>282020979.97000003</v>
      </c>
      <c r="E1224" s="1">
        <v>0</v>
      </c>
      <c r="F1224" s="1">
        <v>0</v>
      </c>
      <c r="G1224" s="2">
        <f t="shared" si="22"/>
        <v>181596501.15854001</v>
      </c>
      <c r="H1224" s="2">
        <f t="shared" si="23"/>
        <v>2.9999971389770508E-2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500314986</v>
      </c>
      <c r="D1226" s="1">
        <f>BILANCA!E249</f>
        <v>419539802.17000002</v>
      </c>
      <c r="E1226" s="1">
        <v>0</v>
      </c>
      <c r="F1226" s="1">
        <v>0</v>
      </c>
      <c r="G1226" s="2">
        <f t="shared" si="22"/>
        <v>325472885.45262003</v>
      </c>
      <c r="H1226" s="2">
        <f t="shared" si="23"/>
        <v>0.17000001668930054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638722057</v>
      </c>
      <c r="D1227" s="1">
        <f>BILANCA!E250</f>
        <v>640115866.30999994</v>
      </c>
      <c r="E1227" s="1">
        <v>0</v>
      </c>
      <c r="F1227" s="1">
        <v>0</v>
      </c>
      <c r="G1227" s="2">
        <f t="shared" si="22"/>
        <v>468224724.66727996</v>
      </c>
      <c r="H1227" s="2">
        <f t="shared" si="23"/>
        <v>0.30999994277954102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638722057</v>
      </c>
      <c r="D1229" s="1">
        <f>BILANCA!E252</f>
        <v>640115866.30999994</v>
      </c>
      <c r="E1229" s="1">
        <v>0</v>
      </c>
      <c r="F1229" s="1">
        <v>0</v>
      </c>
      <c r="G1229" s="2">
        <f t="shared" si="22"/>
        <v>472062632.24651992</v>
      </c>
      <c r="H1229" s="2">
        <f t="shared" si="23"/>
        <v>0.30999994277954102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1018634.08</v>
      </c>
      <c r="E1231" s="1">
        <v>0</v>
      </c>
      <c r="F1231" s="1">
        <v>0</v>
      </c>
      <c r="G1231" s="2">
        <f>B1231/1000*C1231+B1231/500*D1231</f>
        <v>505242.50367999997</v>
      </c>
      <c r="H1231" s="2">
        <f>ABS(C1231-ROUND(C1231,0))+ABS(D1231-ROUND(D1231,0))</f>
        <v>7.9999999958090484E-2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6865951</v>
      </c>
      <c r="D1232" s="1">
        <f>BILANCA!E255</f>
        <v>6071963.1299999999</v>
      </c>
      <c r="E1232" s="1">
        <v>0</v>
      </c>
      <c r="F1232" s="1">
        <v>0</v>
      </c>
      <c r="G1232" s="2">
        <f t="shared" si="22"/>
        <v>4733459.43774</v>
      </c>
      <c r="H1232" s="2">
        <f t="shared" si="23"/>
        <v>0.12999999988824129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3444564</v>
      </c>
      <c r="D1236" s="1">
        <f>BILANCA!E259</f>
        <v>3444563.51</v>
      </c>
      <c r="E1236" s="1">
        <v>0</v>
      </c>
      <c r="F1236" s="1">
        <v>0</v>
      </c>
      <c r="G1236" s="2">
        <f t="shared" si="22"/>
        <v>2614423.8280600002</v>
      </c>
      <c r="H1236" s="2">
        <f t="shared" si="23"/>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3444564</v>
      </c>
      <c r="D1237" s="1">
        <f>BILANCA!E260</f>
        <v>3444563.51</v>
      </c>
      <c r="E1237" s="1">
        <v>0</v>
      </c>
      <c r="F1237" s="1">
        <v>0</v>
      </c>
      <c r="G1237" s="2">
        <f t="shared" si="22"/>
        <v>2624757.51908</v>
      </c>
      <c r="H1237" s="2">
        <f t="shared" si="23"/>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3141136</v>
      </c>
      <c r="D1240" s="1">
        <f>BILANCA!E264</f>
        <v>4778639.1900000004</v>
      </c>
      <c r="E1240" s="1">
        <v>0</v>
      </c>
      <c r="F1240" s="1">
        <v>0</v>
      </c>
      <c r="G1240" s="2">
        <f t="shared" si="22"/>
        <v>3263492.4956600005</v>
      </c>
      <c r="H1240" s="2">
        <f t="shared" si="23"/>
        <v>0.19000000040978193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56769371</v>
      </c>
      <c r="D1241" s="1">
        <f>BILANCA!E265</f>
        <v>66094846.219999999</v>
      </c>
      <c r="E1241" s="1">
        <v>0</v>
      </c>
      <c r="F1241" s="1">
        <v>0</v>
      </c>
      <c r="G1241" s="2">
        <f t="shared" si="22"/>
        <v>48751438.367520005</v>
      </c>
      <c r="H1241" s="2">
        <f t="shared" si="23"/>
        <v>0.2199999988079071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50415</v>
      </c>
      <c r="D1244" s="1">
        <f>BILANCA!E268</f>
        <v>146742.10999999999</v>
      </c>
      <c r="E1244" s="1">
        <v>0</v>
      </c>
      <c r="F1244" s="1">
        <v>0</v>
      </c>
      <c r="G1244" s="2">
        <f t="shared" si="24"/>
        <v>89757.696419999993</v>
      </c>
      <c r="H1244" s="2">
        <f t="shared" si="23"/>
        <v>0.10999999998603016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54908143</v>
      </c>
      <c r="D1262" s="1">
        <f>BILANCA!E286</f>
        <v>65482737.140000001</v>
      </c>
      <c r="E1262" s="1">
        <v>0</v>
      </c>
      <c r="F1262" s="1">
        <v>0</v>
      </c>
      <c r="G1262" s="2">
        <f t="shared" si="24"/>
        <v>51858739.22112</v>
      </c>
      <c r="H1262" s="2">
        <f t="shared" si="23"/>
        <v>0.14000000059604645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785336</v>
      </c>
      <c r="D1264" s="1">
        <f>BILANCA!E288</f>
        <v>1065490.98</v>
      </c>
      <c r="E1264" s="1">
        <v>0</v>
      </c>
      <c r="F1264" s="1">
        <v>0</v>
      </c>
      <c r="G1264" s="2">
        <f t="shared" si="24"/>
        <v>819485.3467600001</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3127026</v>
      </c>
      <c r="D1266" s="1">
        <f>BILANCA!E290</f>
        <v>3130870.8</v>
      </c>
      <c r="E1266" s="1">
        <v>0</v>
      </c>
      <c r="F1266" s="1">
        <v>0</v>
      </c>
      <c r="G1266" s="2">
        <f t="shared" si="24"/>
        <v>2657021.2307999996</v>
      </c>
      <c r="H1266" s="2">
        <f t="shared" si="23"/>
        <v>0.20000000018626451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498562099</v>
      </c>
      <c r="D1270" s="1">
        <f>BILANCA!E294</f>
        <v>418815007.49000001</v>
      </c>
      <c r="E1270" s="1">
        <v>0</v>
      </c>
      <c r="F1270" s="1">
        <v>0</v>
      </c>
      <c r="G1270" s="2">
        <f t="shared" si="24"/>
        <v>383487136.71226001</v>
      </c>
      <c r="H1270" s="2">
        <f t="shared" si="23"/>
        <v>0.49000000953674316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718</v>
      </c>
      <c r="D1271" s="1">
        <f>BILANCA!E295</f>
        <v>5808.53</v>
      </c>
      <c r="E1271" s="1">
        <v>0</v>
      </c>
      <c r="F1271" s="1">
        <v>0</v>
      </c>
      <c r="G1271" s="2">
        <f t="shared" si="24"/>
        <v>3552.4972799999996</v>
      </c>
      <c r="H1271" s="2">
        <f t="shared" si="23"/>
        <v>0.47000000000025466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137213</v>
      </c>
      <c r="D1273" s="1">
        <f>BILANCA!E297</f>
        <v>199456.4</v>
      </c>
      <c r="E1273" s="1">
        <v>0</v>
      </c>
      <c r="F1273" s="1">
        <v>0</v>
      </c>
      <c r="G1273" s="2">
        <f t="shared" si="24"/>
        <v>155476.48199999999</v>
      </c>
      <c r="H1273" s="2">
        <f t="shared" si="23"/>
        <v>0.39999999999417923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58803925</v>
      </c>
      <c r="D1329" s="1">
        <f>'RAS-funkcijski'!E35</f>
        <v>73093037.109999999</v>
      </c>
      <c r="E1329" s="1">
        <v>0</v>
      </c>
      <c r="F1329" s="1">
        <v>0</v>
      </c>
      <c r="G1329" s="2">
        <f t="shared" si="24"/>
        <v>6354689.9758199994</v>
      </c>
      <c r="H1329" s="2">
        <f t="shared" si="23"/>
        <v>0.10999999940395355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58803925</v>
      </c>
      <c r="D1348" s="1">
        <f>'RAS-funkcijski'!E54</f>
        <v>73093037.109999999</v>
      </c>
      <c r="E1348" s="1">
        <v>0</v>
      </c>
      <c r="F1348" s="1">
        <v>0</v>
      </c>
      <c r="G1348" s="2">
        <f t="shared" si="24"/>
        <v>10249499.960999999</v>
      </c>
      <c r="H1348" s="2">
        <f t="shared" si="27"/>
        <v>0.10999999940395355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58803925</v>
      </c>
      <c r="D1350" s="1">
        <f>'RAS-funkcijski'!E56</f>
        <v>73093037.109999999</v>
      </c>
      <c r="E1350" s="1">
        <v>0</v>
      </c>
      <c r="F1350" s="1">
        <v>0</v>
      </c>
      <c r="G1350" s="2">
        <f t="shared" si="24"/>
        <v>10659479.95944</v>
      </c>
      <c r="H1350" s="2">
        <f t="shared" si="27"/>
        <v>0.10999999940395355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58803925</v>
      </c>
      <c r="D1435" s="13">
        <f>'RAS-funkcijski'!E141</f>
        <v>73093037.109999999</v>
      </c>
      <c r="E1435" s="13">
        <v>0</v>
      </c>
      <c r="F1435" s="13">
        <v>0</v>
      </c>
      <c r="G1435" s="14">
        <f t="shared" si="24"/>
        <v>28083629.893140003</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502474463.93000001</v>
      </c>
      <c r="D1480" s="6"/>
      <c r="E1480" s="6">
        <v>0</v>
      </c>
      <c r="F1480" s="6">
        <v>0</v>
      </c>
      <c r="G1480" s="7">
        <f t="shared" ref="G1480:G1580" si="34">B1480/1000*C1480</f>
        <v>502474.46393000003</v>
      </c>
      <c r="H1480" s="7">
        <f t="shared" ref="H1480:H1580" si="35">ABS(C1480-ROUND(C1480,0))</f>
        <v>6.9999992847442627E-2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74435453.99000001</v>
      </c>
      <c r="D1481" s="1">
        <v>0</v>
      </c>
      <c r="E1481" s="1">
        <v>0</v>
      </c>
      <c r="F1481" s="1">
        <v>0</v>
      </c>
      <c r="G1481" s="2">
        <f t="shared" si="34"/>
        <v>148870.90798000002</v>
      </c>
      <c r="H1481" s="2">
        <f t="shared" si="35"/>
        <v>9.9999904632568359E-3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27756828.52</v>
      </c>
      <c r="D1483" s="1">
        <v>0</v>
      </c>
      <c r="E1483" s="1">
        <v>0</v>
      </c>
      <c r="F1483" s="1">
        <v>0</v>
      </c>
      <c r="G1483" s="2">
        <f t="shared" si="34"/>
        <v>111027.31408</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4515803.3</v>
      </c>
      <c r="D1484" s="1">
        <v>0</v>
      </c>
      <c r="E1484" s="1">
        <v>0</v>
      </c>
      <c r="F1484" s="1">
        <v>0</v>
      </c>
      <c r="G1484" s="2">
        <f t="shared" si="34"/>
        <v>22579.016499999998</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7876891.7699999996</v>
      </c>
      <c r="D1485" s="1">
        <v>0</v>
      </c>
      <c r="E1485" s="1">
        <v>0</v>
      </c>
      <c r="F1485" s="1">
        <v>0</v>
      </c>
      <c r="G1485" s="2">
        <f t="shared" si="34"/>
        <v>47261.350619999997</v>
      </c>
      <c r="H1485" s="2">
        <f t="shared" si="35"/>
        <v>0.23000000044703484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15151183.199999999</v>
      </c>
      <c r="D1486" s="1">
        <v>0</v>
      </c>
      <c r="E1486" s="1">
        <v>0</v>
      </c>
      <c r="F1486" s="1">
        <v>0</v>
      </c>
      <c r="G1486" s="2">
        <f t="shared" si="34"/>
        <v>106058.2824</v>
      </c>
      <c r="H1486" s="2">
        <f t="shared" si="35"/>
        <v>0.19999999925494194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600</v>
      </c>
      <c r="D1490" s="1">
        <v>0</v>
      </c>
      <c r="E1490" s="1">
        <v>0</v>
      </c>
      <c r="F1490" s="1">
        <v>0</v>
      </c>
      <c r="G1490" s="2">
        <f t="shared" si="34"/>
        <v>6.6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212350.25</v>
      </c>
      <c r="D1491" s="1">
        <v>0</v>
      </c>
      <c r="E1491" s="1">
        <v>0</v>
      </c>
      <c r="F1491" s="1">
        <v>0</v>
      </c>
      <c r="G1491" s="2">
        <f t="shared" si="34"/>
        <v>2548.203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45650533.740000002</v>
      </c>
      <c r="D1492" s="1">
        <v>0</v>
      </c>
      <c r="E1492" s="1">
        <v>0</v>
      </c>
      <c r="F1492" s="1">
        <v>0</v>
      </c>
      <c r="G1492" s="2">
        <f t="shared" si="34"/>
        <v>593456.93862000003</v>
      </c>
      <c r="H1492" s="2">
        <f t="shared" si="35"/>
        <v>0.25999999791383743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1028091.73</v>
      </c>
      <c r="D1493" s="1">
        <v>0</v>
      </c>
      <c r="E1493" s="1">
        <v>0</v>
      </c>
      <c r="F1493" s="1">
        <v>0</v>
      </c>
      <c r="G1493" s="2">
        <f t="shared" si="34"/>
        <v>14393.28422</v>
      </c>
      <c r="H1493" s="2">
        <f t="shared" si="35"/>
        <v>0.27000000001862645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1028091.73</v>
      </c>
      <c r="D1498" s="1">
        <v>0</v>
      </c>
      <c r="E1498" s="1">
        <v>0</v>
      </c>
      <c r="F1498" s="1">
        <v>0</v>
      </c>
      <c r="G1498" s="2">
        <f t="shared" si="34"/>
        <v>19533.742869999998</v>
      </c>
      <c r="H1498" s="2">
        <f t="shared" si="35"/>
        <v>0.27000000001862645</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153898548.64999998</v>
      </c>
      <c r="D1499" s="1">
        <v>0</v>
      </c>
      <c r="E1499" s="1">
        <v>0</v>
      </c>
      <c r="F1499" s="1">
        <v>0</v>
      </c>
      <c r="G1499" s="2">
        <f t="shared" si="34"/>
        <v>3077970.9729999998</v>
      </c>
      <c r="H1499" s="2">
        <f t="shared" si="35"/>
        <v>0.35000002384185791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27476675.449999999</v>
      </c>
      <c r="D1501" s="1">
        <v>0</v>
      </c>
      <c r="E1501" s="1">
        <v>0</v>
      </c>
      <c r="F1501" s="1">
        <v>0</v>
      </c>
      <c r="G1501" s="2">
        <f t="shared" si="34"/>
        <v>604486.85989999992</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4432661.67</v>
      </c>
      <c r="D1502" s="1">
        <v>0</v>
      </c>
      <c r="E1502" s="1">
        <v>0</v>
      </c>
      <c r="F1502" s="1">
        <v>0</v>
      </c>
      <c r="G1502" s="2">
        <f t="shared" si="34"/>
        <v>101951.21841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7747118.0499999998</v>
      </c>
      <c r="D1503" s="1">
        <v>0</v>
      </c>
      <c r="E1503" s="1">
        <v>0</v>
      </c>
      <c r="F1503" s="1">
        <v>0</v>
      </c>
      <c r="G1503" s="2">
        <f t="shared" si="34"/>
        <v>185930.83319999999</v>
      </c>
      <c r="H1503" s="2">
        <f t="shared" si="35"/>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15151279.6</v>
      </c>
      <c r="D1504" s="1">
        <v>0</v>
      </c>
      <c r="E1504" s="1">
        <v>0</v>
      </c>
      <c r="F1504" s="1">
        <v>0</v>
      </c>
      <c r="G1504" s="2">
        <f t="shared" si="34"/>
        <v>378781.99</v>
      </c>
      <c r="H1504" s="2">
        <f t="shared" si="35"/>
        <v>0.40000000037252903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600</v>
      </c>
      <c r="D1508" s="1">
        <v>0</v>
      </c>
      <c r="E1508" s="1">
        <v>0</v>
      </c>
      <c r="F1508" s="1">
        <v>0</v>
      </c>
      <c r="G1508" s="2">
        <f t="shared" si="34"/>
        <v>17.400000000000002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145016.13</v>
      </c>
      <c r="D1509" s="1">
        <v>0</v>
      </c>
      <c r="E1509" s="1">
        <v>0</v>
      </c>
      <c r="F1509" s="1">
        <v>0</v>
      </c>
      <c r="G1509" s="2">
        <f t="shared" si="34"/>
        <v>4350.4839000000002</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45646689.759999998</v>
      </c>
      <c r="D1510" s="1">
        <v>0</v>
      </c>
      <c r="E1510" s="1">
        <v>0</v>
      </c>
      <c r="F1510" s="1">
        <v>0</v>
      </c>
      <c r="G1510" s="2">
        <f t="shared" si="34"/>
        <v>1415047.3825599998</v>
      </c>
      <c r="H1510" s="2">
        <f t="shared" si="35"/>
        <v>0.24000000208616257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80775183.439999998</v>
      </c>
      <c r="D1511" s="1">
        <v>0</v>
      </c>
      <c r="E1511" s="1">
        <v>0</v>
      </c>
      <c r="F1511" s="1">
        <v>0</v>
      </c>
      <c r="G1511" s="2">
        <f t="shared" si="34"/>
        <v>2584805.8700799998</v>
      </c>
      <c r="H1511" s="2">
        <f t="shared" si="35"/>
        <v>0.43999999761581421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80775183.439999998</v>
      </c>
      <c r="D1516" s="1">
        <v>0</v>
      </c>
      <c r="E1516" s="1">
        <v>0</v>
      </c>
      <c r="F1516" s="1">
        <v>0</v>
      </c>
      <c r="G1516" s="2">
        <f t="shared" si="34"/>
        <v>2988681.7872799998</v>
      </c>
      <c r="H1516" s="2">
        <f t="shared" si="35"/>
        <v>0.43999999761581421</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423011369.2700001</v>
      </c>
      <c r="D1517" s="1">
        <v>0</v>
      </c>
      <c r="E1517" s="1">
        <v>0</v>
      </c>
      <c r="F1517" s="1">
        <v>0</v>
      </c>
      <c r="G1517" s="2">
        <f t="shared" si="34"/>
        <v>16074432.032260003</v>
      </c>
      <c r="H1517" s="2">
        <f t="shared" si="35"/>
        <v>0.27000010013580322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423011369.26999998</v>
      </c>
      <c r="D1576" s="1">
        <v>0</v>
      </c>
      <c r="E1576" s="1">
        <v>0</v>
      </c>
      <c r="F1576" s="1">
        <v>0</v>
      </c>
      <c r="G1576" s="2">
        <f t="shared" si="34"/>
        <v>41032102.819190003</v>
      </c>
      <c r="H1576" s="2">
        <f t="shared" si="35"/>
        <v>0.26999998092651367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1065490.98</v>
      </c>
      <c r="D1578" s="1">
        <v>0</v>
      </c>
      <c r="E1578" s="1">
        <v>0</v>
      </c>
      <c r="F1578" s="1">
        <v>0</v>
      </c>
      <c r="G1578" s="2">
        <f t="shared" si="34"/>
        <v>105483.60702000001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3130870.8</v>
      </c>
      <c r="D1579" s="1">
        <v>0</v>
      </c>
      <c r="E1579" s="1">
        <v>0</v>
      </c>
      <c r="F1579" s="1">
        <v>0</v>
      </c>
      <c r="G1579" s="2">
        <f t="shared" si="34"/>
        <v>313087.08</v>
      </c>
      <c r="H1579" s="2">
        <f t="shared" si="35"/>
        <v>0.20000000018626451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418815007.49000001</v>
      </c>
      <c r="D1580" s="13">
        <v>0</v>
      </c>
      <c r="E1580" s="13">
        <v>0</v>
      </c>
      <c r="F1580" s="13">
        <v>0</v>
      </c>
      <c r="G1580" s="14">
        <f t="shared" si="34"/>
        <v>42300315.756490007</v>
      </c>
      <c r="H1580" s="14">
        <f t="shared" si="35"/>
        <v>0.49000000953674316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51271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197483816</v>
      </c>
      <c r="I16" s="172">
        <f>'PR-RAS'!E6</f>
        <v>164168714.73999998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26150234</v>
      </c>
      <c r="I17" s="172">
        <f>'PR-RAS'!E151</f>
        <v>27442503.370000001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51063422</v>
      </c>
      <c r="I18" s="172">
        <f>'PR-RAS'!E645</f>
        <v>61444915.829999954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1873292781</v>
      </c>
      <c r="I20" s="175">
        <f>BILANCA!E7</f>
        <v>1874986327.3699999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59999551</v>
      </c>
      <c r="I21" s="177">
        <f>BILANCA!E68</f>
        <v>69880513.980000019</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502474461</v>
      </c>
      <c r="I22" s="177">
        <f>BILANCA!E176</f>
        <v>423011369.26999998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1430817871</v>
      </c>
      <c r="I23" s="179">
        <f>BILANCA!E237</f>
        <v>1521855472.0800002</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58803925</v>
      </c>
      <c r="I25" s="177">
        <f>'RAS-funkcijski'!E35</f>
        <v>73093037.109999999</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58803925</v>
      </c>
      <c r="I28" s="181">
        <f>'RAS-funkcijski'!E141</f>
        <v>73093037.109999999</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502474463.93000001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423011369.2700001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423011369.26999998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9" zoomScaleNormal="100" workbookViewId="0">
      <selection activeCell="J646" sqref="J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197483816</v>
      </c>
      <c r="E6" s="53">
        <f>E7+E44+E50+E82+E106+E124+E133+E139</f>
        <v>164168714.73999998</v>
      </c>
      <c r="F6" s="54">
        <f t="shared" ref="F6:F131" si="0">IF(D6&lt;&gt;0,IF(E6/D6&gt;=100,"&gt;&gt;100",E6/D6*100),"-")</f>
        <v>83.130211915694389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27728966</v>
      </c>
      <c r="E50" s="53">
        <f>E51+E54+E59+E62+E65+E68+E71+E74+E77</f>
        <v>38822953.219999999</v>
      </c>
      <c r="F50" s="54">
        <f t="shared" si="0"/>
        <v>140.00865816633768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10571528</v>
      </c>
      <c r="E54" s="53">
        <f t="shared" si="11"/>
        <v>30842038.370000001</v>
      </c>
      <c r="F54" s="54">
        <f t="shared" si="0"/>
        <v>291.74626761618566</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864477</v>
      </c>
      <c r="E57" s="244">
        <v>51223.59</v>
      </c>
      <c r="F57" s="54">
        <f t="shared" si="0"/>
        <v>5.9253849437289823</v>
      </c>
    </row>
    <row r="58" spans="1:6" ht="12.75" customHeight="1" x14ac:dyDescent="0.2">
      <c r="A58" s="55">
        <v>6324</v>
      </c>
      <c r="B58" s="88" t="s">
        <v>159</v>
      </c>
      <c r="C58" s="52" t="s">
        <v>160</v>
      </c>
      <c r="D58" s="244">
        <v>9707051</v>
      </c>
      <c r="E58" s="244">
        <v>30790814.780000001</v>
      </c>
      <c r="F58" s="54">
        <f t="shared" si="0"/>
        <v>317.20050487011969</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17157438</v>
      </c>
      <c r="E77" s="53">
        <f t="shared" si="18"/>
        <v>7980914.8499999996</v>
      </c>
      <c r="F77" s="54">
        <f t="shared" si="0"/>
        <v>46.515772634585652</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v>1995228.71</v>
      </c>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v>17157438</v>
      </c>
      <c r="E81" s="244">
        <v>5985686.1399999997</v>
      </c>
      <c r="F81" s="54">
        <f t="shared" si="0"/>
        <v>34.886829490510181</v>
      </c>
    </row>
    <row r="82" spans="1:6" ht="12.75" customHeight="1" x14ac:dyDescent="0.2">
      <c r="A82" s="55">
        <v>64</v>
      </c>
      <c r="B82" s="87" t="s">
        <v>207</v>
      </c>
      <c r="C82" s="52" t="s">
        <v>208</v>
      </c>
      <c r="D82" s="53">
        <f t="shared" ref="D82:E82" si="19">D83+D91+D98</f>
        <v>5980636</v>
      </c>
      <c r="E82" s="53">
        <f t="shared" si="19"/>
        <v>7357476.7999999998</v>
      </c>
      <c r="F82" s="54">
        <f t="shared" si="0"/>
        <v>123.02164518957514</v>
      </c>
    </row>
    <row r="83" spans="1:6" ht="12.75" customHeight="1" x14ac:dyDescent="0.2">
      <c r="A83" s="55">
        <v>641</v>
      </c>
      <c r="B83" s="87" t="s">
        <v>209</v>
      </c>
      <c r="C83" s="52" t="s">
        <v>210</v>
      </c>
      <c r="D83" s="53">
        <f t="shared" ref="D83:E83" si="20">SUM(D84:D90)</f>
        <v>176701</v>
      </c>
      <c r="E83" s="53">
        <f t="shared" si="20"/>
        <v>53015.97</v>
      </c>
      <c r="F83" s="54">
        <f t="shared" si="0"/>
        <v>30.003208810363269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939</v>
      </c>
      <c r="E85" s="244">
        <v>28.07</v>
      </c>
      <c r="F85" s="54">
        <f t="shared" si="0"/>
        <v>2.9893503727369541</v>
      </c>
    </row>
    <row r="86" spans="1:6" ht="12.75" customHeight="1" x14ac:dyDescent="0.2">
      <c r="A86" s="55">
        <v>6414</v>
      </c>
      <c r="B86" s="87" t="s">
        <v>215</v>
      </c>
      <c r="C86" s="52" t="s">
        <v>216</v>
      </c>
      <c r="D86" s="244">
        <v>163102</v>
      </c>
      <c r="E86" s="244">
        <v>52987.9</v>
      </c>
      <c r="F86" s="54">
        <f t="shared" si="0"/>
        <v>32.487584456352472</v>
      </c>
    </row>
    <row r="87" spans="1:6" ht="12.75" customHeight="1" x14ac:dyDescent="0.2">
      <c r="A87" s="55">
        <v>6415</v>
      </c>
      <c r="B87" s="87" t="s">
        <v>217</v>
      </c>
      <c r="C87" s="52" t="s">
        <v>218</v>
      </c>
      <c r="D87" s="244">
        <v>12660</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5803935</v>
      </c>
      <c r="E91" s="53">
        <f t="shared" si="21"/>
        <v>7304460.8300000001</v>
      </c>
      <c r="F91" s="54">
        <f t="shared" si="0"/>
        <v>125.85359467326909</v>
      </c>
    </row>
    <row r="92" spans="1:6" ht="12.75" customHeight="1" x14ac:dyDescent="0.2">
      <c r="A92" s="55">
        <v>6421</v>
      </c>
      <c r="B92" s="87" t="s">
        <v>227</v>
      </c>
      <c r="C92" s="52" t="s">
        <v>228</v>
      </c>
      <c r="D92" s="244">
        <v>5803935</v>
      </c>
      <c r="E92" s="244">
        <v>7304460.8300000001</v>
      </c>
      <c r="F92" s="54">
        <f t="shared" si="0"/>
        <v>125.85359467326909</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10880706</v>
      </c>
      <c r="E106" s="53">
        <f t="shared" si="23"/>
        <v>16259003.17</v>
      </c>
      <c r="F106" s="54">
        <f t="shared" si="0"/>
        <v>149.42967092392718</v>
      </c>
    </row>
    <row r="107" spans="1:6" ht="12.75" customHeight="1" x14ac:dyDescent="0.2">
      <c r="A107" s="55">
        <v>651</v>
      </c>
      <c r="B107" s="87" t="s">
        <v>257</v>
      </c>
      <c r="C107" s="52" t="s">
        <v>258</v>
      </c>
      <c r="D107" s="53">
        <f t="shared" ref="D107:E107" si="24">SUM(D108:D111)</f>
        <v>10859182</v>
      </c>
      <c r="E107" s="53">
        <f t="shared" si="24"/>
        <v>16232671.300000001</v>
      </c>
      <c r="F107" s="54">
        <f t="shared" si="0"/>
        <v>149.48337084690172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10859182</v>
      </c>
      <c r="E111" s="244">
        <v>16232671.300000001</v>
      </c>
      <c r="F111" s="54">
        <f t="shared" si="0"/>
        <v>149.48337084690172</v>
      </c>
    </row>
    <row r="112" spans="1:6" ht="12.75" customHeight="1" x14ac:dyDescent="0.2">
      <c r="A112" s="55">
        <v>652</v>
      </c>
      <c r="B112" s="87" t="s">
        <v>267</v>
      </c>
      <c r="C112" s="52" t="s">
        <v>268</v>
      </c>
      <c r="D112" s="53">
        <f t="shared" ref="D112:E112" si="25">SUM(D113:D119)</f>
        <v>21524</v>
      </c>
      <c r="E112" s="53">
        <f t="shared" si="25"/>
        <v>26331.87</v>
      </c>
      <c r="F112" s="54">
        <f t="shared" si="0"/>
        <v>122.33725144025274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21524</v>
      </c>
      <c r="E117" s="244">
        <v>26331.87</v>
      </c>
      <c r="F117" s="54">
        <f t="shared" si="0"/>
        <v>122.33725144025274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152853570</v>
      </c>
      <c r="E133" s="53">
        <f t="shared" si="30"/>
        <v>101596495.28999999</v>
      </c>
      <c r="F133" s="54">
        <f t="shared" ref="F133:F223" si="31">IF(D133&lt;&gt;0,IF(E133/D133&gt;=100,"&gt;&gt;100",E133/D133*100),"-")</f>
        <v>66.466550496661597</v>
      </c>
    </row>
    <row r="134" spans="1:6" ht="24" x14ac:dyDescent="0.2">
      <c r="A134" s="55">
        <v>671</v>
      </c>
      <c r="B134" s="234" t="s">
        <v>311</v>
      </c>
      <c r="C134" s="52" t="s">
        <v>312</v>
      </c>
      <c r="D134" s="53">
        <f t="shared" ref="D134:E134" si="32">SUM(D135:D137)</f>
        <v>152853570</v>
      </c>
      <c r="E134" s="53">
        <f t="shared" si="32"/>
        <v>101596495.28999999</v>
      </c>
      <c r="F134" s="54">
        <f t="shared" si="31"/>
        <v>66.466550496661597</v>
      </c>
    </row>
    <row r="135" spans="1:6" ht="12.75" customHeight="1" x14ac:dyDescent="0.2">
      <c r="A135" s="55">
        <v>6711</v>
      </c>
      <c r="B135" s="87" t="s">
        <v>313</v>
      </c>
      <c r="C135" s="52" t="s">
        <v>314</v>
      </c>
      <c r="D135" s="244">
        <v>16955921</v>
      </c>
      <c r="E135" s="244">
        <v>15549541.02</v>
      </c>
      <c r="F135" s="54">
        <f t="shared" si="31"/>
        <v>91.705670367301181</v>
      </c>
    </row>
    <row r="136" spans="1:6" ht="24" x14ac:dyDescent="0.2">
      <c r="A136" s="55">
        <v>6712</v>
      </c>
      <c r="B136" s="234" t="s">
        <v>315</v>
      </c>
      <c r="C136" s="52" t="s">
        <v>316</v>
      </c>
      <c r="D136" s="244">
        <v>1695240</v>
      </c>
      <c r="E136" s="244">
        <v>5271770.83</v>
      </c>
      <c r="F136" s="54">
        <f t="shared" si="31"/>
        <v>310.97489617989191</v>
      </c>
    </row>
    <row r="137" spans="1:6" ht="24" x14ac:dyDescent="0.2">
      <c r="A137" s="55" t="s">
        <v>317</v>
      </c>
      <c r="B137" s="87" t="s">
        <v>318</v>
      </c>
      <c r="C137" s="52" t="s">
        <v>317</v>
      </c>
      <c r="D137" s="244">
        <v>134202409</v>
      </c>
      <c r="E137" s="244">
        <v>80775183.439999998</v>
      </c>
      <c r="F137" s="54">
        <f t="shared" si="31"/>
        <v>60.189071151472398</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39938</v>
      </c>
      <c r="E139" s="53">
        <f t="shared" si="33"/>
        <v>132786.26</v>
      </c>
      <c r="F139" s="54">
        <f t="shared" si="31"/>
        <v>332.48099554309181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39938</v>
      </c>
      <c r="E150" s="244">
        <v>132786.26</v>
      </c>
      <c r="F150" s="54">
        <f t="shared" si="31"/>
        <v>332.48099554309181</v>
      </c>
    </row>
    <row r="151" spans="1:6" ht="12.75" customHeight="1" x14ac:dyDescent="0.2">
      <c r="A151" s="55">
        <v>3</v>
      </c>
      <c r="B151" s="87" t="s">
        <v>345</v>
      </c>
      <c r="C151" s="52" t="s">
        <v>53</v>
      </c>
      <c r="D151" s="53">
        <f t="shared" ref="D151:E151" si="35">D152+D163+D196+D215+D224+D252+D263</f>
        <v>26150234</v>
      </c>
      <c r="E151" s="53">
        <f t="shared" si="35"/>
        <v>27442503.370000001</v>
      </c>
      <c r="F151" s="54">
        <f t="shared" si="31"/>
        <v>104.94171245274518</v>
      </c>
    </row>
    <row r="152" spans="1:6" ht="12.75" customHeight="1" x14ac:dyDescent="0.2">
      <c r="A152" s="55">
        <v>31</v>
      </c>
      <c r="B152" s="87" t="s">
        <v>346</v>
      </c>
      <c r="C152" s="52" t="s">
        <v>347</v>
      </c>
      <c r="D152" s="53">
        <f t="shared" ref="D152:E152" si="36">D153+D158+D159</f>
        <v>3866480</v>
      </c>
      <c r="E152" s="53">
        <f t="shared" si="36"/>
        <v>4402930.47</v>
      </c>
      <c r="F152" s="54">
        <f t="shared" si="31"/>
        <v>113.87438884980654</v>
      </c>
    </row>
    <row r="153" spans="1:6" ht="12.75" customHeight="1" x14ac:dyDescent="0.2">
      <c r="A153" s="55">
        <v>311</v>
      </c>
      <c r="B153" s="87" t="s">
        <v>348</v>
      </c>
      <c r="C153" s="52" t="s">
        <v>349</v>
      </c>
      <c r="D153" s="53">
        <f t="shared" ref="D153:E153" si="37">SUM(D154:D157)</f>
        <v>3156977</v>
      </c>
      <c r="E153" s="53">
        <f t="shared" si="37"/>
        <v>3341496.59</v>
      </c>
      <c r="F153" s="54">
        <f t="shared" si="31"/>
        <v>105.84481895180105</v>
      </c>
    </row>
    <row r="154" spans="1:6" ht="12.75" customHeight="1" x14ac:dyDescent="0.2">
      <c r="A154" s="55">
        <v>3111</v>
      </c>
      <c r="B154" s="87" t="s">
        <v>350</v>
      </c>
      <c r="C154" s="52" t="s">
        <v>351</v>
      </c>
      <c r="D154" s="244">
        <v>3156977</v>
      </c>
      <c r="E154" s="244">
        <v>3341496.59</v>
      </c>
      <c r="F154" s="54">
        <f t="shared" si="31"/>
        <v>105.84481895180105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188602</v>
      </c>
      <c r="E158" s="244">
        <v>509876.58</v>
      </c>
      <c r="F158" s="54">
        <f t="shared" si="31"/>
        <v>270.34526675220837</v>
      </c>
    </row>
    <row r="159" spans="1:6" ht="12.75" customHeight="1" x14ac:dyDescent="0.2">
      <c r="A159" s="55">
        <v>313</v>
      </c>
      <c r="B159" s="87" t="s">
        <v>360</v>
      </c>
      <c r="C159" s="52" t="s">
        <v>361</v>
      </c>
      <c r="D159" s="53">
        <f t="shared" ref="D159:E159" si="38">SUM(D160:D162)</f>
        <v>520901</v>
      </c>
      <c r="E159" s="53">
        <f t="shared" si="38"/>
        <v>551557.30000000005</v>
      </c>
      <c r="F159" s="54">
        <f t="shared" si="31"/>
        <v>105.88524498897105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520901</v>
      </c>
      <c r="E161" s="244">
        <v>551557.30000000005</v>
      </c>
      <c r="F161" s="54">
        <f t="shared" si="31"/>
        <v>105.88524498897105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6146808</v>
      </c>
      <c r="E163" s="53">
        <f t="shared" si="39"/>
        <v>7878313.1399999997</v>
      </c>
      <c r="F163" s="54">
        <f t="shared" si="31"/>
        <v>128.16917561114647</v>
      </c>
    </row>
    <row r="164" spans="1:6" ht="12.75" customHeight="1" x14ac:dyDescent="0.2">
      <c r="A164" s="55">
        <v>321</v>
      </c>
      <c r="B164" s="87" t="s">
        <v>369</v>
      </c>
      <c r="C164" s="52" t="s">
        <v>370</v>
      </c>
      <c r="D164" s="53">
        <f t="shared" ref="D164:E164" si="40">SUM(D165:D168)</f>
        <v>108076</v>
      </c>
      <c r="E164" s="53">
        <f t="shared" si="40"/>
        <v>202104.29</v>
      </c>
      <c r="F164" s="54">
        <f t="shared" si="31"/>
        <v>187.00200784633037</v>
      </c>
    </row>
    <row r="165" spans="1:6" ht="12.75" customHeight="1" x14ac:dyDescent="0.2">
      <c r="A165" s="55">
        <v>3211</v>
      </c>
      <c r="B165" s="87" t="s">
        <v>371</v>
      </c>
      <c r="C165" s="52" t="s">
        <v>372</v>
      </c>
      <c r="D165" s="244">
        <v>23820</v>
      </c>
      <c r="E165" s="244">
        <v>128574.6</v>
      </c>
      <c r="F165" s="54">
        <f t="shared" si="31"/>
        <v>539.77581863979856</v>
      </c>
    </row>
    <row r="166" spans="1:6" ht="12.75" customHeight="1" x14ac:dyDescent="0.2">
      <c r="A166" s="55">
        <v>3212</v>
      </c>
      <c r="B166" s="87" t="s">
        <v>373</v>
      </c>
      <c r="C166" s="52" t="s">
        <v>374</v>
      </c>
      <c r="D166" s="244">
        <v>66239</v>
      </c>
      <c r="E166" s="244">
        <v>65391.94</v>
      </c>
      <c r="F166" s="54">
        <f t="shared" si="31"/>
        <v>98.721206539953812</v>
      </c>
    </row>
    <row r="167" spans="1:6" ht="12.75" customHeight="1" x14ac:dyDescent="0.2">
      <c r="A167" s="55">
        <v>3213</v>
      </c>
      <c r="B167" s="87" t="s">
        <v>375</v>
      </c>
      <c r="C167" s="52" t="s">
        <v>376</v>
      </c>
      <c r="D167" s="244">
        <v>18017</v>
      </c>
      <c r="E167" s="244">
        <v>8137.75</v>
      </c>
      <c r="F167" s="54">
        <f t="shared" si="31"/>
        <v>45.167064439140816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873652</v>
      </c>
      <c r="E169" s="53">
        <f t="shared" si="41"/>
        <v>1640537.26</v>
      </c>
      <c r="F169" s="54">
        <f t="shared" si="31"/>
        <v>187.77925993416142</v>
      </c>
    </row>
    <row r="170" spans="1:6" ht="12.75" customHeight="1" x14ac:dyDescent="0.2">
      <c r="A170" s="55">
        <v>3221</v>
      </c>
      <c r="B170" s="87" t="s">
        <v>381</v>
      </c>
      <c r="C170" s="52" t="s">
        <v>382</v>
      </c>
      <c r="D170" s="244">
        <v>59415</v>
      </c>
      <c r="E170" s="244">
        <v>74310.570000000007</v>
      </c>
      <c r="F170" s="54">
        <f t="shared" si="31"/>
        <v>125.07038626609443</v>
      </c>
    </row>
    <row r="171" spans="1:6" ht="12.75" customHeight="1" x14ac:dyDescent="0.2">
      <c r="A171" s="55">
        <v>3222</v>
      </c>
      <c r="B171" s="87" t="s">
        <v>383</v>
      </c>
      <c r="C171" s="52" t="s">
        <v>384</v>
      </c>
      <c r="D171" s="244">
        <v>7023</v>
      </c>
      <c r="E171" s="244">
        <v>8891.5</v>
      </c>
      <c r="F171" s="54">
        <f t="shared" si="31"/>
        <v>126.60543927096681</v>
      </c>
    </row>
    <row r="172" spans="1:6" ht="12.75" customHeight="1" x14ac:dyDescent="0.2">
      <c r="A172" s="55">
        <v>3223</v>
      </c>
      <c r="B172" s="87" t="s">
        <v>385</v>
      </c>
      <c r="C172" s="52" t="s">
        <v>386</v>
      </c>
      <c r="D172" s="244">
        <v>792829</v>
      </c>
      <c r="E172" s="244">
        <v>1537011.44</v>
      </c>
      <c r="F172" s="54">
        <f t="shared" si="31"/>
        <v>193.8641800438682</v>
      </c>
    </row>
    <row r="173" spans="1:6" ht="12.75" customHeight="1" x14ac:dyDescent="0.2">
      <c r="A173" s="55">
        <v>3224</v>
      </c>
      <c r="B173" s="87" t="s">
        <v>387</v>
      </c>
      <c r="C173" s="52" t="s">
        <v>388</v>
      </c>
      <c r="D173" s="244">
        <v>3969</v>
      </c>
      <c r="E173" s="244"/>
      <c r="F173" s="54">
        <f t="shared" si="31"/>
        <v>0</v>
      </c>
    </row>
    <row r="174" spans="1:6" ht="12.75" customHeight="1" x14ac:dyDescent="0.2">
      <c r="A174" s="55">
        <v>3225</v>
      </c>
      <c r="B174" s="87" t="s">
        <v>389</v>
      </c>
      <c r="C174" s="52" t="s">
        <v>390</v>
      </c>
      <c r="D174" s="244">
        <v>4081</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6335</v>
      </c>
      <c r="E176" s="244">
        <v>20323.75</v>
      </c>
      <c r="F176" s="54">
        <f t="shared" si="31"/>
        <v>320.8168902920284</v>
      </c>
    </row>
    <row r="177" spans="1:6" ht="12.75" customHeight="1" x14ac:dyDescent="0.2">
      <c r="A177" s="55">
        <v>323</v>
      </c>
      <c r="B177" s="87" t="s">
        <v>395</v>
      </c>
      <c r="C177" s="52" t="s">
        <v>396</v>
      </c>
      <c r="D177" s="53">
        <f t="shared" ref="D177:E177" si="42">SUM(D178:D186)</f>
        <v>4612386</v>
      </c>
      <c r="E177" s="53">
        <f t="shared" si="42"/>
        <v>5537509.1699999999</v>
      </c>
      <c r="F177" s="54">
        <f t="shared" si="31"/>
        <v>120.05736662109372</v>
      </c>
    </row>
    <row r="178" spans="1:6" ht="12.75" customHeight="1" x14ac:dyDescent="0.2">
      <c r="A178" s="55">
        <v>3231</v>
      </c>
      <c r="B178" s="87" t="s">
        <v>397</v>
      </c>
      <c r="C178" s="52" t="s">
        <v>398</v>
      </c>
      <c r="D178" s="244">
        <v>134410</v>
      </c>
      <c r="E178" s="244">
        <v>134640.24</v>
      </c>
      <c r="F178" s="54">
        <f t="shared" si="31"/>
        <v>100.17129677851348</v>
      </c>
    </row>
    <row r="179" spans="1:6" ht="12.75" customHeight="1" x14ac:dyDescent="0.2">
      <c r="A179" s="55">
        <v>3232</v>
      </c>
      <c r="B179" s="87" t="s">
        <v>399</v>
      </c>
      <c r="C179" s="52" t="s">
        <v>400</v>
      </c>
      <c r="D179" s="244">
        <v>2279447</v>
      </c>
      <c r="E179" s="244">
        <v>2483230.5699999998</v>
      </c>
      <c r="F179" s="54">
        <f t="shared" si="31"/>
        <v>108.94004423002596</v>
      </c>
    </row>
    <row r="180" spans="1:6" ht="12.75" customHeight="1" x14ac:dyDescent="0.2">
      <c r="A180" s="55">
        <v>3233</v>
      </c>
      <c r="B180" s="87" t="s">
        <v>401</v>
      </c>
      <c r="C180" s="52" t="s">
        <v>402</v>
      </c>
      <c r="D180" s="244">
        <v>85271</v>
      </c>
      <c r="E180" s="244">
        <v>160238.24</v>
      </c>
      <c r="F180" s="54">
        <f t="shared" si="31"/>
        <v>187.91645459769438</v>
      </c>
    </row>
    <row r="181" spans="1:6" ht="12.75" customHeight="1" x14ac:dyDescent="0.2">
      <c r="A181" s="55">
        <v>3234</v>
      </c>
      <c r="B181" s="87" t="s">
        <v>403</v>
      </c>
      <c r="C181" s="52" t="s">
        <v>404</v>
      </c>
      <c r="D181" s="244">
        <v>697094</v>
      </c>
      <c r="E181" s="244">
        <v>1157676.2</v>
      </c>
      <c r="F181" s="54">
        <f t="shared" si="31"/>
        <v>166.07174929062651</v>
      </c>
    </row>
    <row r="182" spans="1:6" ht="12.75" customHeight="1" x14ac:dyDescent="0.2">
      <c r="A182" s="55">
        <v>3235</v>
      </c>
      <c r="B182" s="87" t="s">
        <v>405</v>
      </c>
      <c r="C182" s="52" t="s">
        <v>406</v>
      </c>
      <c r="D182" s="244">
        <v>68654</v>
      </c>
      <c r="E182" s="244">
        <v>45993.41</v>
      </c>
      <c r="F182" s="54">
        <f t="shared" si="31"/>
        <v>66.993052116409828</v>
      </c>
    </row>
    <row r="183" spans="1:6" ht="12.75" customHeight="1" x14ac:dyDescent="0.2">
      <c r="A183" s="55">
        <v>3236</v>
      </c>
      <c r="B183" s="87" t="s">
        <v>407</v>
      </c>
      <c r="C183" s="52" t="s">
        <v>408</v>
      </c>
      <c r="D183" s="244">
        <v>1650</v>
      </c>
      <c r="E183" s="244">
        <v>1750</v>
      </c>
      <c r="F183" s="54">
        <f t="shared" si="31"/>
        <v>106.06060606060606</v>
      </c>
    </row>
    <row r="184" spans="1:6" ht="12.75" customHeight="1" x14ac:dyDescent="0.2">
      <c r="A184" s="55">
        <v>3237</v>
      </c>
      <c r="B184" s="87" t="s">
        <v>409</v>
      </c>
      <c r="C184" s="52" t="s">
        <v>410</v>
      </c>
      <c r="D184" s="244">
        <v>1127407</v>
      </c>
      <c r="E184" s="244">
        <v>1211072.27</v>
      </c>
      <c r="F184" s="54">
        <f t="shared" si="31"/>
        <v>107.42103517185897</v>
      </c>
    </row>
    <row r="185" spans="1:6" ht="12.75" customHeight="1" x14ac:dyDescent="0.2">
      <c r="A185" s="55">
        <v>3238</v>
      </c>
      <c r="B185" s="87" t="s">
        <v>411</v>
      </c>
      <c r="C185" s="52" t="s">
        <v>412</v>
      </c>
      <c r="D185" s="244">
        <v>14331</v>
      </c>
      <c r="E185" s="244">
        <v>34697.69</v>
      </c>
      <c r="F185" s="54">
        <f t="shared" si="31"/>
        <v>242.11632126160075</v>
      </c>
    </row>
    <row r="186" spans="1:6" ht="12.75" customHeight="1" x14ac:dyDescent="0.2">
      <c r="A186" s="55">
        <v>3239</v>
      </c>
      <c r="B186" s="87" t="s">
        <v>413</v>
      </c>
      <c r="C186" s="52" t="s">
        <v>414</v>
      </c>
      <c r="D186" s="244">
        <v>204122</v>
      </c>
      <c r="E186" s="244">
        <v>308210.55</v>
      </c>
      <c r="F186" s="54">
        <f t="shared" si="31"/>
        <v>150.99330302466171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552694</v>
      </c>
      <c r="E188" s="53">
        <f t="shared" si="43"/>
        <v>498162.42</v>
      </c>
      <c r="F188" s="54">
        <f t="shared" si="31"/>
        <v>90.133495207112787</v>
      </c>
    </row>
    <row r="189" spans="1:6" ht="12.75" customHeight="1" x14ac:dyDescent="0.2">
      <c r="A189" s="55">
        <v>3291</v>
      </c>
      <c r="B189" s="234" t="s">
        <v>419</v>
      </c>
      <c r="C189" s="52" t="s">
        <v>420</v>
      </c>
      <c r="D189" s="244">
        <v>266921</v>
      </c>
      <c r="E189" s="244">
        <v>272476.28999999998</v>
      </c>
      <c r="F189" s="54">
        <f t="shared" si="31"/>
        <v>102.0812487589961</v>
      </c>
    </row>
    <row r="190" spans="1:6" ht="12.75" customHeight="1" x14ac:dyDescent="0.2">
      <c r="A190" s="55">
        <v>3292</v>
      </c>
      <c r="B190" s="87" t="s">
        <v>421</v>
      </c>
      <c r="C190" s="52" t="s">
        <v>422</v>
      </c>
      <c r="D190" s="244">
        <v>51096</v>
      </c>
      <c r="E190" s="244">
        <v>27449.09</v>
      </c>
      <c r="F190" s="54">
        <f t="shared" si="31"/>
        <v>53.7206239235948</v>
      </c>
    </row>
    <row r="191" spans="1:6" ht="12.75" customHeight="1" x14ac:dyDescent="0.2">
      <c r="A191" s="55">
        <v>3293</v>
      </c>
      <c r="B191" s="87" t="s">
        <v>423</v>
      </c>
      <c r="C191" s="52" t="s">
        <v>424</v>
      </c>
      <c r="D191" s="244">
        <v>69804</v>
      </c>
      <c r="E191" s="244">
        <v>30322.53</v>
      </c>
      <c r="F191" s="54">
        <f t="shared" si="31"/>
        <v>43.439530685920573</v>
      </c>
    </row>
    <row r="192" spans="1:6" ht="12.75" customHeight="1" x14ac:dyDescent="0.2">
      <c r="A192" s="55">
        <v>3294</v>
      </c>
      <c r="B192" s="87" t="s">
        <v>425</v>
      </c>
      <c r="C192" s="52" t="s">
        <v>426</v>
      </c>
      <c r="D192" s="244">
        <v>129614</v>
      </c>
      <c r="E192" s="244">
        <v>150215.1</v>
      </c>
      <c r="F192" s="54">
        <f t="shared" si="31"/>
        <v>115.89419352847688</v>
      </c>
    </row>
    <row r="193" spans="1:6" ht="12.75" customHeight="1" x14ac:dyDescent="0.2">
      <c r="A193" s="55">
        <v>3295</v>
      </c>
      <c r="B193" s="87" t="s">
        <v>427</v>
      </c>
      <c r="C193" s="52" t="s">
        <v>428</v>
      </c>
      <c r="D193" s="244">
        <v>30662</v>
      </c>
      <c r="E193" s="244">
        <v>14649.41</v>
      </c>
      <c r="F193" s="54">
        <f t="shared" si="31"/>
        <v>47.77708564346748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4597</v>
      </c>
      <c r="E195" s="244">
        <v>3050</v>
      </c>
      <c r="F195" s="54">
        <f t="shared" si="31"/>
        <v>66.347618011746789</v>
      </c>
    </row>
    <row r="196" spans="1:6" ht="12.75" customHeight="1" x14ac:dyDescent="0.2">
      <c r="A196" s="55">
        <v>34</v>
      </c>
      <c r="B196" s="234" t="s">
        <v>433</v>
      </c>
      <c r="C196" s="52" t="s">
        <v>434</v>
      </c>
      <c r="D196" s="53">
        <f t="shared" ref="D196:E196" si="44">D197+D202+D210</f>
        <v>16136296</v>
      </c>
      <c r="E196" s="53">
        <f t="shared" si="44"/>
        <v>15160659.760000002</v>
      </c>
      <c r="F196" s="54">
        <f t="shared" si="31"/>
        <v>93.95377824006205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16126387</v>
      </c>
      <c r="E202" s="53">
        <f t="shared" si="46"/>
        <v>15150223.630000001</v>
      </c>
      <c r="F202" s="54">
        <f t="shared" si="31"/>
        <v>93.946794343953172</v>
      </c>
    </row>
    <row r="203" spans="1:6" ht="24" x14ac:dyDescent="0.2">
      <c r="A203" s="55">
        <v>3421</v>
      </c>
      <c r="B203" s="87" t="s">
        <v>447</v>
      </c>
      <c r="C203" s="52" t="s">
        <v>448</v>
      </c>
      <c r="D203" s="244">
        <v>16126387</v>
      </c>
      <c r="E203" s="244">
        <v>15150223.630000001</v>
      </c>
      <c r="F203" s="54">
        <f t="shared" si="31"/>
        <v>93.946794343953172</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9909</v>
      </c>
      <c r="E210" s="53">
        <f t="shared" si="47"/>
        <v>10436.130000000001</v>
      </c>
      <c r="F210" s="54">
        <f t="shared" si="31"/>
        <v>105.31970935513171</v>
      </c>
    </row>
    <row r="211" spans="1:6" ht="12.75" customHeight="1" x14ac:dyDescent="0.2">
      <c r="A211" s="55">
        <v>3431</v>
      </c>
      <c r="B211" s="234" t="s">
        <v>463</v>
      </c>
      <c r="C211" s="52" t="s">
        <v>464</v>
      </c>
      <c r="D211" s="244">
        <v>3643</v>
      </c>
      <c r="E211" s="244">
        <v>939.77</v>
      </c>
      <c r="F211" s="54">
        <f t="shared" si="31"/>
        <v>25.796596211913258</v>
      </c>
    </row>
    <row r="212" spans="1:6" ht="12.75" customHeight="1" x14ac:dyDescent="0.2">
      <c r="A212" s="55">
        <v>3432</v>
      </c>
      <c r="B212" s="87" t="s">
        <v>465</v>
      </c>
      <c r="C212" s="52" t="s">
        <v>466</v>
      </c>
      <c r="D212" s="244">
        <v>3239</v>
      </c>
      <c r="E212" s="244">
        <v>9471.35</v>
      </c>
      <c r="F212" s="54">
        <f t="shared" si="31"/>
        <v>292.41586909539984</v>
      </c>
    </row>
    <row r="213" spans="1:6" ht="12.75" customHeight="1" x14ac:dyDescent="0.2">
      <c r="A213" s="55">
        <v>3433</v>
      </c>
      <c r="B213" s="87" t="s">
        <v>467</v>
      </c>
      <c r="C213" s="52" t="s">
        <v>468</v>
      </c>
      <c r="D213" s="244">
        <v>3027</v>
      </c>
      <c r="E213" s="244">
        <v>25.01</v>
      </c>
      <c r="F213" s="54">
        <f t="shared" si="31"/>
        <v>0.82623059134456567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650</v>
      </c>
      <c r="E263" s="53">
        <f t="shared" si="68"/>
        <v>600</v>
      </c>
      <c r="F263" s="54">
        <f t="shared" ref="F263:F267" si="69">IF(D263&lt;&gt;0,IF(E263/D263&gt;=100,"&gt;&gt;100",E263/D263*100),"-")</f>
        <v>92.307692307692307</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650</v>
      </c>
      <c r="E273" s="53">
        <f t="shared" si="73"/>
        <v>600</v>
      </c>
      <c r="F273" s="54">
        <f t="shared" ref="F273:F284" si="74">IF(D273&lt;&gt;0,IF(E273/D273&gt;=100,"&gt;&gt;100",E273/D273*100),"-")</f>
        <v>92.307692307692307</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650</v>
      </c>
      <c r="E277" s="244"/>
      <c r="F277" s="54">
        <f t="shared" si="74"/>
        <v>0</v>
      </c>
    </row>
    <row r="278" spans="1:6" ht="12.75" customHeight="1" x14ac:dyDescent="0.2">
      <c r="A278" s="55" t="s">
        <v>593</v>
      </c>
      <c r="B278" s="87" t="s">
        <v>341</v>
      </c>
      <c r="C278" s="52" t="s">
        <v>593</v>
      </c>
      <c r="D278" s="244"/>
      <c r="E278" s="244">
        <v>600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26150234</v>
      </c>
      <c r="E289" s="53">
        <f t="shared" si="79"/>
        <v>27442503.370000001</v>
      </c>
      <c r="F289" s="54">
        <f t="shared" si="76"/>
        <v>104.94171245274518</v>
      </c>
    </row>
    <row r="290" spans="1:6" ht="12.75" customHeight="1" x14ac:dyDescent="0.2">
      <c r="A290" s="55" t="s">
        <v>606</v>
      </c>
      <c r="B290" s="87" t="s">
        <v>617</v>
      </c>
      <c r="C290" s="52" t="s">
        <v>618</v>
      </c>
      <c r="D290" s="53">
        <f>IF(D6&gt;=D289,D6-D289,0)</f>
        <v>171333582</v>
      </c>
      <c r="E290" s="53">
        <f>IF(E6&gt;=E289,E6-E289,0)</f>
        <v>136726211.36999997</v>
      </c>
      <c r="F290" s="54">
        <f t="shared" si="76"/>
        <v>79.801174862497177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46696640</v>
      </c>
      <c r="E292" s="244">
        <v>189470492.65000001</v>
      </c>
      <c r="F292" s="54">
        <f t="shared" si="76"/>
        <v>405.74759265334723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5558687</v>
      </c>
      <c r="E294" s="244">
        <v>6071963.1299999999</v>
      </c>
      <c r="F294" s="54">
        <f t="shared" si="76"/>
        <v>109.23376563566181</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81000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81000</v>
      </c>
      <c r="F311" s="54" t="str">
        <f t="shared" si="81"/>
        <v>-</v>
      </c>
    </row>
    <row r="312" spans="1:6" ht="12.75" customHeight="1" x14ac:dyDescent="0.2">
      <c r="A312" s="55">
        <v>721</v>
      </c>
      <c r="B312" s="87" t="s">
        <v>660</v>
      </c>
      <c r="C312" s="52" t="s">
        <v>661</v>
      </c>
      <c r="D312" s="53">
        <f t="shared" ref="D312:E312" si="86">SUM(D313:D316)</f>
        <v>0</v>
      </c>
      <c r="E312" s="53">
        <f t="shared" si="86"/>
        <v>81000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v>81000</v>
      </c>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32653691</v>
      </c>
      <c r="E350" s="53">
        <f t="shared" si="95"/>
        <v>45650533.740000002</v>
      </c>
      <c r="F350" s="54">
        <f t="shared" si="81"/>
        <v>139.80206323383166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32628816</v>
      </c>
      <c r="E363" s="53">
        <f t="shared" si="99"/>
        <v>45650533.740000002</v>
      </c>
      <c r="F363" s="54">
        <f t="shared" si="81"/>
        <v>139.90864314537188</v>
      </c>
    </row>
    <row r="364" spans="1:6" ht="12.75" customHeight="1" x14ac:dyDescent="0.2">
      <c r="A364" s="55">
        <v>421</v>
      </c>
      <c r="B364" s="87" t="s">
        <v>756</v>
      </c>
      <c r="C364" s="52" t="s">
        <v>757</v>
      </c>
      <c r="D364" s="53">
        <f t="shared" ref="D364:E364" si="100">SUM(D365:D368)</f>
        <v>32045778</v>
      </c>
      <c r="E364" s="53">
        <f t="shared" si="100"/>
        <v>45373739.460000001</v>
      </c>
      <c r="F364" s="54">
        <f t="shared" si="81"/>
        <v>141.59038192176206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2643575.62</v>
      </c>
      <c r="F366" s="54" t="str">
        <f t="shared" si="81"/>
        <v>-</v>
      </c>
    </row>
    <row r="367" spans="1:6" ht="12.75" customHeight="1" x14ac:dyDescent="0.2">
      <c r="A367" s="55">
        <v>4213</v>
      </c>
      <c r="B367" s="87" t="s">
        <v>666</v>
      </c>
      <c r="C367" s="52" t="s">
        <v>760</v>
      </c>
      <c r="D367" s="244"/>
      <c r="E367" s="244">
        <v>605896.66</v>
      </c>
      <c r="F367" s="54" t="str">
        <f t="shared" si="81"/>
        <v>-</v>
      </c>
    </row>
    <row r="368" spans="1:6" ht="12.75" customHeight="1" x14ac:dyDescent="0.2">
      <c r="A368" s="55">
        <v>4214</v>
      </c>
      <c r="B368" s="87" t="s">
        <v>668</v>
      </c>
      <c r="C368" s="52" t="s">
        <v>761</v>
      </c>
      <c r="D368" s="244">
        <v>32045778</v>
      </c>
      <c r="E368" s="244">
        <v>42124267.18</v>
      </c>
      <c r="F368" s="54">
        <f t="shared" si="81"/>
        <v>131.45028708618028</v>
      </c>
    </row>
    <row r="369" spans="1:6" ht="12.75" customHeight="1" x14ac:dyDescent="0.2">
      <c r="A369" s="55">
        <v>422</v>
      </c>
      <c r="B369" s="87" t="s">
        <v>762</v>
      </c>
      <c r="C369" s="52" t="s">
        <v>763</v>
      </c>
      <c r="D369" s="53">
        <f t="shared" ref="D369:E369" si="101">SUM(D370:D377)</f>
        <v>292256</v>
      </c>
      <c r="E369" s="53">
        <f t="shared" si="101"/>
        <v>276794.28000000003</v>
      </c>
      <c r="F369" s="54">
        <f t="shared" si="81"/>
        <v>94.709528632431855</v>
      </c>
    </row>
    <row r="370" spans="1:6" ht="12.75" customHeight="1" x14ac:dyDescent="0.2">
      <c r="A370" s="55">
        <v>4221</v>
      </c>
      <c r="B370" s="87" t="s">
        <v>672</v>
      </c>
      <c r="C370" s="52" t="s">
        <v>764</v>
      </c>
      <c r="D370" s="244">
        <v>28147</v>
      </c>
      <c r="E370" s="244">
        <v>48229.53</v>
      </c>
      <c r="F370" s="54">
        <f t="shared" si="81"/>
        <v>171.34874054073256</v>
      </c>
    </row>
    <row r="371" spans="1:6" ht="12.75" customHeight="1" x14ac:dyDescent="0.2">
      <c r="A371" s="55">
        <v>4222</v>
      </c>
      <c r="B371" s="87" t="s">
        <v>765</v>
      </c>
      <c r="C371" s="52" t="s">
        <v>766</v>
      </c>
      <c r="D371" s="244">
        <v>186796</v>
      </c>
      <c r="E371" s="244">
        <v>7196</v>
      </c>
      <c r="F371" s="54">
        <f t="shared" si="81"/>
        <v>3.8523308850296583</v>
      </c>
    </row>
    <row r="372" spans="1:6" ht="12.75" customHeight="1" x14ac:dyDescent="0.2">
      <c r="A372" s="55">
        <v>4223</v>
      </c>
      <c r="B372" s="87" t="s">
        <v>676</v>
      </c>
      <c r="C372" s="52" t="s">
        <v>767</v>
      </c>
      <c r="D372" s="244">
        <v>77313</v>
      </c>
      <c r="E372" s="244">
        <v>89812.5</v>
      </c>
      <c r="F372" s="54">
        <f t="shared" si="81"/>
        <v>116.16739746226379</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131556.25</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171782</v>
      </c>
      <c r="E378" s="53">
        <f t="shared" si="102"/>
        <v>0</v>
      </c>
      <c r="F378" s="54">
        <f t="shared" si="81"/>
        <v>0</v>
      </c>
    </row>
    <row r="379" spans="1:6" ht="12.75" customHeight="1" x14ac:dyDescent="0.2">
      <c r="A379" s="55">
        <v>4231</v>
      </c>
      <c r="B379" s="87" t="s">
        <v>690</v>
      </c>
      <c r="C379" s="52" t="s">
        <v>775</v>
      </c>
      <c r="D379" s="244">
        <v>171782</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119000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119000</v>
      </c>
      <c r="E394" s="244"/>
      <c r="F394" s="54">
        <f t="shared" si="81"/>
        <v>0</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24875</v>
      </c>
      <c r="E402" s="53">
        <f t="shared" si="109"/>
        <v>0</v>
      </c>
      <c r="F402" s="54">
        <f t="shared" si="81"/>
        <v>0</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24875</v>
      </c>
      <c r="E406" s="244"/>
      <c r="F406" s="54">
        <f t="shared" si="81"/>
        <v>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32653691</v>
      </c>
      <c r="E408" s="53">
        <f t="shared" si="111"/>
        <v>45569533.740000002</v>
      </c>
      <c r="F408" s="54">
        <f t="shared" si="81"/>
        <v>139.55400551808984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634628095</v>
      </c>
      <c r="E410" s="244">
        <v>638722056.62</v>
      </c>
      <c r="F410" s="54">
        <f t="shared" si="81"/>
        <v>100.64509618345845</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197483816</v>
      </c>
      <c r="E412" s="53">
        <f>E6+E298</f>
        <v>164249714.73999998</v>
      </c>
      <c r="F412" s="54">
        <f t="shared" si="81"/>
        <v>83.171227934951375</v>
      </c>
    </row>
    <row r="413" spans="1:6" ht="12.75" customHeight="1" x14ac:dyDescent="0.2">
      <c r="A413" s="55" t="s">
        <v>606</v>
      </c>
      <c r="B413" s="87" t="s">
        <v>829</v>
      </c>
      <c r="C413" s="52" t="s">
        <v>830</v>
      </c>
      <c r="D413" s="53">
        <f t="shared" ref="D413:E413" si="112">D289+D350</f>
        <v>58803925</v>
      </c>
      <c r="E413" s="53">
        <f t="shared" si="112"/>
        <v>73093037.109999999</v>
      </c>
      <c r="F413" s="54">
        <f t="shared" si="81"/>
        <v>124.29958903253481</v>
      </c>
    </row>
    <row r="414" spans="1:6" ht="12.75" customHeight="1" x14ac:dyDescent="0.2">
      <c r="A414" s="55" t="s">
        <v>606</v>
      </c>
      <c r="B414" s="87" t="s">
        <v>831</v>
      </c>
      <c r="C414" s="52" t="s">
        <v>832</v>
      </c>
      <c r="D414" s="53">
        <f t="shared" ref="D414:E414" si="113">IF(D412&gt;=D413,D412-D413,0)</f>
        <v>138679891</v>
      </c>
      <c r="E414" s="53">
        <f t="shared" si="113"/>
        <v>91156677.62999998</v>
      </c>
      <c r="F414" s="54">
        <f t="shared" si="81"/>
        <v>65.731719986713841</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587931455</v>
      </c>
      <c r="E417" s="53">
        <f t="shared" si="116"/>
        <v>449251563.97000003</v>
      </c>
      <c r="F417" s="54">
        <f t="shared" si="81"/>
        <v>76.412234819108292</v>
      </c>
    </row>
    <row r="418" spans="1:6" ht="12.75" customHeight="1" x14ac:dyDescent="0.2">
      <c r="A418" s="57" t="s">
        <v>840</v>
      </c>
      <c r="B418" s="235" t="s">
        <v>841</v>
      </c>
      <c r="C418" s="58" t="s">
        <v>842</v>
      </c>
      <c r="D418" s="64">
        <f t="shared" ref="D418:E418" si="117">D294+D411</f>
        <v>5558687</v>
      </c>
      <c r="E418" s="64">
        <f t="shared" si="117"/>
        <v>6071963.1299999999</v>
      </c>
      <c r="F418" s="59">
        <f t="shared" si="81"/>
        <v>109.23376563566181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134202410</v>
      </c>
      <c r="E528" s="53">
        <f t="shared" si="148"/>
        <v>80775183.439999998</v>
      </c>
      <c r="F528" s="54">
        <f t="shared" si="119"/>
        <v>60.189070702977688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134202410</v>
      </c>
      <c r="E593" s="53">
        <f t="shared" si="167"/>
        <v>80775183.439999998</v>
      </c>
      <c r="F593" s="54">
        <f t="shared" si="119"/>
        <v>60.189070702977688</v>
      </c>
    </row>
    <row r="594" spans="1:6" ht="24" x14ac:dyDescent="0.2">
      <c r="A594" s="55">
        <v>541</v>
      </c>
      <c r="B594" s="87" t="s">
        <v>1183</v>
      </c>
      <c r="C594" s="52" t="s">
        <v>1184</v>
      </c>
      <c r="D594" s="53">
        <f t="shared" ref="D594:E594" si="168">SUM(D595:D598)</f>
        <v>28326763</v>
      </c>
      <c r="E594" s="53">
        <f t="shared" si="168"/>
        <v>28335915.850000001</v>
      </c>
      <c r="F594" s="54">
        <f t="shared" si="119"/>
        <v>100.03231166935664</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v>28326763</v>
      </c>
      <c r="E596" s="244">
        <v>28335915.850000001</v>
      </c>
      <c r="F596" s="54">
        <f t="shared" si="119"/>
        <v>100.03231166935664</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105875647</v>
      </c>
      <c r="E605" s="53">
        <f t="shared" si="171"/>
        <v>52439267.590000004</v>
      </c>
      <c r="F605" s="54">
        <f t="shared" si="119"/>
        <v>49.529111817375721</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v>105875647</v>
      </c>
      <c r="E609" s="244">
        <v>52439267.590000004</v>
      </c>
      <c r="F609" s="54">
        <f t="shared" si="119"/>
        <v>49.529111817375721</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134202410</v>
      </c>
      <c r="E636" s="53">
        <f t="shared" si="179"/>
        <v>80775183.439999998</v>
      </c>
      <c r="F636" s="54">
        <f t="shared" si="119"/>
        <v>60.189070702977688</v>
      </c>
    </row>
    <row r="637" spans="1:6" ht="12.75" customHeight="1" x14ac:dyDescent="0.2">
      <c r="A637" s="55">
        <v>92213</v>
      </c>
      <c r="B637" s="87" t="s">
        <v>1269</v>
      </c>
      <c r="C637" s="52" t="s">
        <v>1270</v>
      </c>
      <c r="D637" s="244">
        <v>634517396</v>
      </c>
      <c r="E637" s="244">
        <v>500314985.61000001</v>
      </c>
      <c r="F637" s="54">
        <f t="shared" si="119"/>
        <v>78.849687772784094</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197483816</v>
      </c>
      <c r="E639" s="53">
        <f t="shared" si="180"/>
        <v>164249714.73999998</v>
      </c>
      <c r="F639" s="54">
        <f t="shared" si="119"/>
        <v>83.171227934951375</v>
      </c>
    </row>
    <row r="640" spans="1:6" ht="12.75" customHeight="1" x14ac:dyDescent="0.2">
      <c r="A640" s="55" t="s">
        <v>606</v>
      </c>
      <c r="B640" s="87" t="s">
        <v>1275</v>
      </c>
      <c r="C640" s="52" t="s">
        <v>1276</v>
      </c>
      <c r="D640" s="53">
        <f t="shared" ref="D640:E640" si="181">D413+D528</f>
        <v>193006335</v>
      </c>
      <c r="E640" s="53">
        <f t="shared" si="181"/>
        <v>153868220.55000001</v>
      </c>
      <c r="F640" s="54">
        <f t="shared" si="119"/>
        <v>79.721849829436948</v>
      </c>
    </row>
    <row r="641" spans="1:6" ht="12.75" customHeight="1" x14ac:dyDescent="0.2">
      <c r="A641" s="55" t="s">
        <v>606</v>
      </c>
      <c r="B641" s="87" t="s">
        <v>1277</v>
      </c>
      <c r="C641" s="52" t="s">
        <v>1278</v>
      </c>
      <c r="D641" s="53">
        <f t="shared" ref="D641:E641" si="182">IF(D639&gt;=D640,D639-D640,0)</f>
        <v>4477481</v>
      </c>
      <c r="E641" s="53">
        <f t="shared" si="182"/>
        <v>10381494.189999968</v>
      </c>
      <c r="F641" s="54">
        <f t="shared" si="119"/>
        <v>231.86015060700353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46585941</v>
      </c>
      <c r="E643" s="53">
        <f t="shared" si="184"/>
        <v>51063421.639999986</v>
      </c>
      <c r="F643" s="54">
        <f t="shared" si="119"/>
        <v>109.61122721552408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51063422</v>
      </c>
      <c r="E645" s="53">
        <f t="shared" si="186"/>
        <v>61444915.829999954</v>
      </c>
      <c r="F645" s="54">
        <f t="shared" si="119"/>
        <v>120.33058777376877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50647293</v>
      </c>
      <c r="E649" s="244">
        <v>17227.41</v>
      </c>
      <c r="F649" s="54">
        <f t="shared" ref="F649:F724" si="188">IF(D649&lt;&gt;0,IF(E649/D649&gt;=100,"&gt;&gt;100",E649/D649*100),"-")</f>
        <v>3.4014473389525478E-2</v>
      </c>
    </row>
    <row r="650" spans="1:6" ht="12.75" customHeight="1" x14ac:dyDescent="0.2">
      <c r="A650" s="55" t="s">
        <v>1294</v>
      </c>
      <c r="B650" s="87" t="s">
        <v>1295</v>
      </c>
      <c r="C650" s="52" t="s">
        <v>1294</v>
      </c>
      <c r="D650" s="244">
        <v>12180662</v>
      </c>
      <c r="E650" s="244">
        <v>4830531.6900000004</v>
      </c>
      <c r="F650" s="54">
        <f t="shared" si="188"/>
        <v>39.657382250652716</v>
      </c>
    </row>
    <row r="651" spans="1:6" ht="12.75" customHeight="1" x14ac:dyDescent="0.2">
      <c r="A651" s="55" t="s">
        <v>1296</v>
      </c>
      <c r="B651" s="87" t="s">
        <v>1297</v>
      </c>
      <c r="C651" s="52" t="s">
        <v>1296</v>
      </c>
      <c r="D651" s="244">
        <v>62810728</v>
      </c>
      <c r="E651" s="244">
        <v>4826385.78</v>
      </c>
      <c r="F651" s="54">
        <f t="shared" si="188"/>
        <v>7.6840150300439127</v>
      </c>
    </row>
    <row r="652" spans="1:6" ht="24" x14ac:dyDescent="0.2">
      <c r="A652" s="55">
        <v>11</v>
      </c>
      <c r="B652" s="87" t="s">
        <v>1298</v>
      </c>
      <c r="C652" s="52" t="s">
        <v>1299</v>
      </c>
      <c r="D652" s="53">
        <f t="shared" ref="D652:E652" si="189">+D649+D650-D651</f>
        <v>17227</v>
      </c>
      <c r="E652" s="53">
        <f t="shared" si="189"/>
        <v>21373.320000000298</v>
      </c>
      <c r="F652" s="54">
        <f t="shared" si="188"/>
        <v>124.06872932025482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20</v>
      </c>
      <c r="E654" s="264">
        <v>21</v>
      </c>
      <c r="F654" s="54">
        <f t="shared" si="188"/>
        <v>105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19</v>
      </c>
      <c r="E656" s="264">
        <v>21</v>
      </c>
      <c r="F656" s="54">
        <f t="shared" si="188"/>
        <v>110.5263157894737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5500</v>
      </c>
      <c r="E717" s="244">
        <v>14720.34</v>
      </c>
      <c r="F717" s="54">
        <f t="shared" si="188"/>
        <v>267.64254545454548</v>
      </c>
    </row>
    <row r="718" spans="1:6" ht="12.75" customHeight="1" x14ac:dyDescent="0.2">
      <c r="A718" s="55">
        <v>32121</v>
      </c>
      <c r="B718" s="87" t="s">
        <v>1413</v>
      </c>
      <c r="C718" s="52" t="s">
        <v>1414</v>
      </c>
      <c r="D718" s="244">
        <v>66239</v>
      </c>
      <c r="E718" s="244">
        <v>65391.94</v>
      </c>
      <c r="F718" s="54">
        <f t="shared" si="188"/>
        <v>98.721206539953812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6465</v>
      </c>
      <c r="E722" s="244">
        <v>8311.8700000000008</v>
      </c>
      <c r="F722" s="54">
        <f t="shared" si="188"/>
        <v>128.56720804331013</v>
      </c>
    </row>
    <row r="723" spans="1:6" ht="12.75" customHeight="1" x14ac:dyDescent="0.2">
      <c r="A723" s="55" t="s">
        <v>1423</v>
      </c>
      <c r="B723" s="87" t="s">
        <v>1424</v>
      </c>
      <c r="C723" s="52" t="s">
        <v>1423</v>
      </c>
      <c r="D723" s="244">
        <v>126550</v>
      </c>
      <c r="E723" s="244">
        <v>187785.4</v>
      </c>
      <c r="F723" s="54">
        <f t="shared" si="188"/>
        <v>148.38830501777954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256955</v>
      </c>
      <c r="E725" s="244">
        <v>256862.81</v>
      </c>
      <c r="F725" s="54">
        <f t="shared" ref="F725:F979" si="190">IF(D725&lt;&gt;0,IF(E725/D725&gt;=100,"&gt;&gt;100",E725/D725*100),"-")</f>
        <v>99.964122122550634</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v>16126387</v>
      </c>
      <c r="E736" s="244">
        <v>15150223.630000001</v>
      </c>
      <c r="F736" s="54">
        <f t="shared" si="190"/>
        <v>93.946794343953172</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v>28326763</v>
      </c>
      <c r="E943" s="312">
        <v>28335915.850000001</v>
      </c>
      <c r="F943" s="54">
        <f t="shared" si="190"/>
        <v>100.03231166935664</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v>105875647</v>
      </c>
      <c r="E960" s="244">
        <v>52439267.590000004</v>
      </c>
      <c r="F960" s="54">
        <f t="shared" si="190"/>
        <v>49.529111817375721</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5" sqref="E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1933292332</v>
      </c>
      <c r="E6" s="231">
        <f t="shared" si="0"/>
        <v>1944866841.3499999</v>
      </c>
      <c r="F6" s="232">
        <f t="shared" ref="F6:F260" si="1">IF(D6&gt;0,IF(E6/D6&gt;=100,"&gt;&gt;100",E6/D6*100),"-")</f>
        <v>100.59869421496262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1873292781</v>
      </c>
      <c r="E7" s="106">
        <f t="shared" si="2"/>
        <v>1874986327.3699999</v>
      </c>
      <c r="F7" s="95">
        <f t="shared" si="1"/>
        <v>100.09040478814507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63842200</v>
      </c>
      <c r="E8" s="106">
        <f>E9+E10-E11</f>
        <v>63760373.61999999</v>
      </c>
      <c r="F8" s="95">
        <f t="shared" si="1"/>
        <v>99.871830262741554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63612723</v>
      </c>
      <c r="E9" s="249">
        <v>63612723.479999997</v>
      </c>
      <c r="F9" s="95">
        <f t="shared" si="1"/>
        <v>100.00000075456603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74947681</v>
      </c>
      <c r="E10" s="249">
        <v>74947680.969999999</v>
      </c>
      <c r="F10" s="95">
        <f t="shared" si="1"/>
        <v>99.999999959972072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74718204</v>
      </c>
      <c r="E11" s="249">
        <v>74800030.829999998</v>
      </c>
      <c r="F11" s="95">
        <f t="shared" si="1"/>
        <v>100.10951391444046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1559239303</v>
      </c>
      <c r="E12" s="106">
        <f t="shared" si="3"/>
        <v>1515640936.45</v>
      </c>
      <c r="F12" s="95">
        <f t="shared" si="1"/>
        <v>97.203869446715714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1509609465</v>
      </c>
      <c r="E13" s="106">
        <f t="shared" si="4"/>
        <v>1478035821.8600001</v>
      </c>
      <c r="F13" s="95">
        <f t="shared" si="1"/>
        <v>97.908489323097896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6926819</v>
      </c>
      <c r="E15" s="249">
        <v>5513079.7199999997</v>
      </c>
      <c r="F15" s="95">
        <f t="shared" si="1"/>
        <v>79.590353378657639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39388917</v>
      </c>
      <c r="E16" s="249">
        <v>39388917.450000003</v>
      </c>
      <c r="F16" s="95">
        <f t="shared" si="1"/>
        <v>100.00000114245336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1820319585</v>
      </c>
      <c r="E17" s="249">
        <v>1820319584.6700001</v>
      </c>
      <c r="F17" s="95">
        <f t="shared" si="1"/>
        <v>99.999999981871326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357025856</v>
      </c>
      <c r="E18" s="249">
        <v>387185759.98000002</v>
      </c>
      <c r="F18" s="95">
        <f t="shared" si="1"/>
        <v>108.44754055571819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46403129</v>
      </c>
      <c r="E19" s="106">
        <f t="shared" si="5"/>
        <v>35577033.159999996</v>
      </c>
      <c r="F19" s="95">
        <f t="shared" si="1"/>
        <v>76.669470198873867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13304781</v>
      </c>
      <c r="E20" s="249">
        <v>13353009.99</v>
      </c>
      <c r="F20" s="95">
        <f t="shared" si="1"/>
        <v>100.36249367802445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2750302</v>
      </c>
      <c r="E21" s="249">
        <v>2757497.98</v>
      </c>
      <c r="F21" s="95">
        <f t="shared" si="1"/>
        <v>100.26164326681214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61215733</v>
      </c>
      <c r="E22" s="249">
        <v>61305545.859999999</v>
      </c>
      <c r="F22" s="95">
        <f t="shared" si="1"/>
        <v>100.14671532235022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15201</v>
      </c>
      <c r="E23" s="249">
        <v>15201.25</v>
      </c>
      <c r="F23" s="95">
        <f t="shared" si="1"/>
        <v>100.00164462864285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19055</v>
      </c>
      <c r="E24" s="249">
        <v>150611.25</v>
      </c>
      <c r="F24" s="95">
        <f t="shared" si="1"/>
        <v>790.40278142219881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3410479</v>
      </c>
      <c r="E26" s="249">
        <v>3410479.16</v>
      </c>
      <c r="F26" s="95">
        <f t="shared" si="1"/>
        <v>100.00000469142311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34312422</v>
      </c>
      <c r="E28" s="249">
        <v>45415312.329999998</v>
      </c>
      <c r="F28" s="95">
        <f t="shared" si="1"/>
        <v>132.3582238817184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466235</v>
      </c>
      <c r="E29" s="106">
        <f t="shared" si="6"/>
        <v>317174.00999999978</v>
      </c>
      <c r="F29" s="95">
        <f t="shared" si="1"/>
        <v>68.02878591268346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902207</v>
      </c>
      <c r="E30" s="249">
        <v>902207.11</v>
      </c>
      <c r="F30" s="95">
        <f t="shared" si="1"/>
        <v>100.00001219232392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1338802</v>
      </c>
      <c r="E32" s="249">
        <v>1338802.21</v>
      </c>
      <c r="F32" s="95">
        <f t="shared" si="1"/>
        <v>100.00001568566523</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1774774</v>
      </c>
      <c r="E34" s="249">
        <v>1923835.31</v>
      </c>
      <c r="F34" s="95">
        <f t="shared" si="1"/>
        <v>108.39888966144422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2646432</v>
      </c>
      <c r="E41" s="106">
        <f t="shared" si="8"/>
        <v>1626615.8000000007</v>
      </c>
      <c r="F41" s="95">
        <f t="shared" si="1"/>
        <v>61.464485012273151</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19337146</v>
      </c>
      <c r="E42" s="249">
        <v>19337146.449999999</v>
      </c>
      <c r="F42" s="95">
        <f t="shared" si="1"/>
        <v>100.00000232712726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16690714</v>
      </c>
      <c r="E44" s="249">
        <v>17710530.649999999</v>
      </c>
      <c r="F44" s="95">
        <f t="shared" si="1"/>
        <v>106.1100840263634</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114042</v>
      </c>
      <c r="E45" s="106">
        <f t="shared" si="9"/>
        <v>84291.62</v>
      </c>
      <c r="F45" s="95">
        <f t="shared" si="1"/>
        <v>73.912786517248037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119000</v>
      </c>
      <c r="E48" s="249">
        <v>119000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4958</v>
      </c>
      <c r="E50" s="249">
        <v>34708.379999999997</v>
      </c>
      <c r="F50" s="95">
        <f t="shared" si="1"/>
        <v>700.04800322710764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250211278</v>
      </c>
      <c r="E56" s="106">
        <f t="shared" si="11"/>
        <v>295585017.30000001</v>
      </c>
      <c r="F56" s="95">
        <f t="shared" si="1"/>
        <v>118.13417031505671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250211278</v>
      </c>
      <c r="E57" s="249">
        <v>295585017.30000001</v>
      </c>
      <c r="F57" s="95">
        <f t="shared" si="1"/>
        <v>118.13417031505671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59999551</v>
      </c>
      <c r="E68" s="106">
        <f t="shared" si="13"/>
        <v>69880513.980000019</v>
      </c>
      <c r="F68" s="95">
        <f t="shared" si="1"/>
        <v>116.46839487182166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17227</v>
      </c>
      <c r="E69" s="106">
        <f t="shared" si="14"/>
        <v>21373.32</v>
      </c>
      <c r="F69" s="95">
        <f t="shared" si="1"/>
        <v>124.06872932025308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16077</v>
      </c>
      <c r="E70" s="106">
        <f t="shared" si="15"/>
        <v>18662.650000000001</v>
      </c>
      <c r="F70" s="95">
        <f t="shared" si="1"/>
        <v>116.08291347888289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16077</v>
      </c>
      <c r="E72" s="249">
        <v>18662.650000000001</v>
      </c>
      <c r="F72" s="95">
        <f t="shared" si="1"/>
        <v>116.08291347888289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1150</v>
      </c>
      <c r="E76" s="249">
        <v>2710.67</v>
      </c>
      <c r="F76" s="95">
        <f t="shared" si="1"/>
        <v>235.7104347826087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50415</v>
      </c>
      <c r="E78" s="106">
        <f>E79+SUM(E82:E84)-E85+E86</f>
        <v>146742.10999999999</v>
      </c>
      <c r="F78" s="95">
        <f t="shared" si="1"/>
        <v>291.06835267281559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50415</v>
      </c>
      <c r="E86" s="249">
        <v>146742.10999999999</v>
      </c>
      <c r="F86" s="95">
        <f t="shared" si="1"/>
        <v>291.06835267281559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21402</v>
      </c>
      <c r="E134" s="106">
        <f t="shared" si="23"/>
        <v>21402</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110700</v>
      </c>
      <c r="E135" s="106">
        <f t="shared" si="24"/>
        <v>110700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110700</v>
      </c>
      <c r="E139" s="249">
        <v>110700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89298</v>
      </c>
      <c r="E145" s="249">
        <v>89298</v>
      </c>
      <c r="F145" s="95">
        <f t="shared" si="1"/>
        <v>100</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59910507</v>
      </c>
      <c r="E146" s="106">
        <f t="shared" si="26"/>
        <v>69690996.550000012</v>
      </c>
      <c r="F146" s="95">
        <f t="shared" si="1"/>
        <v>116.32516571759277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1307263</v>
      </c>
      <c r="E149" s="106">
        <f t="shared" si="27"/>
        <v>2224349.5099999998</v>
      </c>
      <c r="F149" s="95">
        <f t="shared" si="1"/>
        <v>170.1531757572883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1307263</v>
      </c>
      <c r="E151" s="249">
        <v>2224349.5099999998</v>
      </c>
      <c r="F151" s="95">
        <f t="shared" si="1"/>
        <v>170.1531757572883</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1518810</v>
      </c>
      <c r="E158" s="249">
        <v>648893.06999999995</v>
      </c>
      <c r="F158" s="95">
        <f t="shared" si="1"/>
        <v>42.723781776522408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2176291</v>
      </c>
      <c r="E159" s="249">
        <v>2517505.69</v>
      </c>
      <c r="F159" s="95">
        <f t="shared" si="1"/>
        <v>115.67872540942365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54908143</v>
      </c>
      <c r="E161" s="249">
        <v>65482737.140000001</v>
      </c>
      <c r="F161" s="95">
        <f t="shared" si="1"/>
        <v>119.25869927890295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1182488.8600000001</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1933292332</v>
      </c>
      <c r="E175" s="106">
        <f t="shared" si="30"/>
        <v>1944866841.3500001</v>
      </c>
      <c r="F175" s="95">
        <f t="shared" si="1"/>
        <v>100.59869421496263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502474461</v>
      </c>
      <c r="E176" s="106">
        <f t="shared" si="31"/>
        <v>423011369.26999998</v>
      </c>
      <c r="F176" s="95">
        <f t="shared" si="1"/>
        <v>84.185645660108477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785336</v>
      </c>
      <c r="E177" s="106">
        <f t="shared" si="32"/>
        <v>1065490.98</v>
      </c>
      <c r="F177" s="95">
        <f t="shared" si="1"/>
        <v>135.67326341846038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322026</v>
      </c>
      <c r="E178" s="249">
        <v>405167.89</v>
      </c>
      <c r="F178" s="95">
        <f t="shared" si="1"/>
        <v>125.81837801916616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325198</v>
      </c>
      <c r="E179" s="249">
        <v>454972.41</v>
      </c>
      <c r="F179" s="95">
        <f t="shared" si="1"/>
        <v>139.9062755613503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182</v>
      </c>
      <c r="E180" s="106">
        <f t="shared" si="33"/>
        <v>85.75</v>
      </c>
      <c r="F180" s="95">
        <f t="shared" si="1"/>
        <v>47.115384615384613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182</v>
      </c>
      <c r="E183" s="249">
        <v>85.75</v>
      </c>
      <c r="F183" s="95">
        <f t="shared" si="1"/>
        <v>47.115384615384613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137930</v>
      </c>
      <c r="E188" s="249">
        <v>205264.93</v>
      </c>
      <c r="F188" s="95">
        <f t="shared" si="1"/>
        <v>148.81819038642789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3127026</v>
      </c>
      <c r="E189" s="249">
        <v>3130870.8</v>
      </c>
      <c r="F189" s="95">
        <f t="shared" si="1"/>
        <v>100.12295388653627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498562099</v>
      </c>
      <c r="E206" s="106">
        <f t="shared" si="37"/>
        <v>418815007.49000001</v>
      </c>
      <c r="F206" s="95">
        <f t="shared" si="1"/>
        <v>84.004582043048572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498562099</v>
      </c>
      <c r="E224" s="106">
        <f t="shared" si="39"/>
        <v>418815007.49000001</v>
      </c>
      <c r="F224" s="95">
        <f t="shared" si="1"/>
        <v>84.004582043048572</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446132289</v>
      </c>
      <c r="E226" s="249">
        <v>418815007.49000001</v>
      </c>
      <c r="F226" s="95">
        <f t="shared" si="1"/>
        <v>93.876865184712059</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52429810</v>
      </c>
      <c r="E229" s="249"/>
      <c r="F229" s="95">
        <f t="shared" si="1"/>
        <v>0</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1430817871</v>
      </c>
      <c r="E237" s="106">
        <f t="shared" si="41"/>
        <v>1521855472.0800002</v>
      </c>
      <c r="F237" s="95">
        <f t="shared" si="1"/>
        <v>106.36262678326585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1372888498</v>
      </c>
      <c r="E238" s="106">
        <f t="shared" si="42"/>
        <v>1455357227.1999998</v>
      </c>
      <c r="F238" s="95">
        <f t="shared" si="1"/>
        <v>106.00695025999116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2007516593</v>
      </c>
      <c r="E239" s="106">
        <f t="shared" si="43"/>
        <v>2089985322.3899999</v>
      </c>
      <c r="F239" s="95">
        <f t="shared" si="1"/>
        <v>104.10799739725987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1873292781</v>
      </c>
      <c r="E240" s="249">
        <v>1874986327.3699999</v>
      </c>
      <c r="F240" s="95">
        <f t="shared" si="1"/>
        <v>100.09040478814507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134223812</v>
      </c>
      <c r="E241" s="249">
        <v>214998995.02000001</v>
      </c>
      <c r="F241" s="95">
        <f t="shared" si="1"/>
        <v>160.17947323683521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634628095</v>
      </c>
      <c r="E242" s="106">
        <f t="shared" si="44"/>
        <v>634628095.19000006</v>
      </c>
      <c r="F242" s="95">
        <f t="shared" si="1"/>
        <v>100.0000000299388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634628095</v>
      </c>
      <c r="E244" s="249">
        <v>634628095.19000006</v>
      </c>
      <c r="F244" s="95">
        <f t="shared" si="1"/>
        <v>100.0000000299388</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51063422</v>
      </c>
      <c r="E245" s="106">
        <f t="shared" si="45"/>
        <v>61444915.830000162</v>
      </c>
      <c r="F245" s="95">
        <f t="shared" si="1"/>
        <v>120.33058777376917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689785479</v>
      </c>
      <c r="E246" s="106">
        <f t="shared" si="46"/>
        <v>701560782.1400001</v>
      </c>
      <c r="F246" s="95">
        <f t="shared" si="1"/>
        <v>101.70709640873726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189470493</v>
      </c>
      <c r="E247" s="249">
        <v>282020979.97000003</v>
      </c>
      <c r="F247" s="95">
        <f t="shared" si="1"/>
        <v>148.84691304941083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500314986</v>
      </c>
      <c r="E249" s="249">
        <v>419539802.17000002</v>
      </c>
      <c r="F249" s="95">
        <f t="shared" si="1"/>
        <v>83.855134047493834</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638722057</v>
      </c>
      <c r="E250" s="106">
        <f t="shared" si="47"/>
        <v>640115866.30999994</v>
      </c>
      <c r="F250" s="95">
        <f t="shared" si="1"/>
        <v>100.21821844020018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638722057</v>
      </c>
      <c r="E252" s="249">
        <v>640115866.30999994</v>
      </c>
      <c r="F252" s="95">
        <f t="shared" si="1"/>
        <v>100.21821844020018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1018634.08</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6865951</v>
      </c>
      <c r="E255" s="249">
        <v>6071963.1299999999</v>
      </c>
      <c r="F255" s="95">
        <f t="shared" si="1"/>
        <v>88.43586460200487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3444564</v>
      </c>
      <c r="E259" s="106">
        <f t="shared" si="49"/>
        <v>3444563.51</v>
      </c>
      <c r="F259" s="95">
        <f t="shared" si="1"/>
        <v>99.999985774687289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3444564</v>
      </c>
      <c r="E260" s="250">
        <v>3444563.51</v>
      </c>
      <c r="F260" s="99">
        <f t="shared" si="1"/>
        <v>99.999985774687289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3141136</v>
      </c>
      <c r="E264" s="249">
        <v>4778639.1900000004</v>
      </c>
      <c r="F264" s="95">
        <f t="shared" si="50"/>
        <v>152.13092301638645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56769371</v>
      </c>
      <c r="E265" s="249">
        <v>66094846.219999999</v>
      </c>
      <c r="F265" s="95">
        <f t="shared" si="50"/>
        <v>116.42694829224018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50415</v>
      </c>
      <c r="E268" s="249">
        <v>146742.10999999999</v>
      </c>
      <c r="F268" s="95">
        <f t="shared" si="50"/>
        <v>291.06835267281559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54908143</v>
      </c>
      <c r="E286" s="249">
        <v>65482737.140000001</v>
      </c>
      <c r="F286" s="95">
        <f t="shared" si="50"/>
        <v>119.25869927890295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785336</v>
      </c>
      <c r="E288" s="249">
        <v>1065490.98</v>
      </c>
      <c r="F288" s="95">
        <f t="shared" si="50"/>
        <v>135.67326341846038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3127026</v>
      </c>
      <c r="E290" s="249">
        <v>3130870.8</v>
      </c>
      <c r="F290" s="95">
        <f t="shared" si="50"/>
        <v>100.12295388653627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498562099</v>
      </c>
      <c r="E294" s="249">
        <v>418815007.49000001</v>
      </c>
      <c r="F294" s="95">
        <f t="shared" si="50"/>
        <v>84.004582043048572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718</v>
      </c>
      <c r="E295" s="249">
        <v>5808.53</v>
      </c>
      <c r="F295" s="95">
        <f t="shared" si="50"/>
        <v>808.98746518105838</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137213</v>
      </c>
      <c r="E297" s="249">
        <v>199456.4</v>
      </c>
      <c r="F297" s="95">
        <f t="shared" si="50"/>
        <v>145.36261141437035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E57" sqref="E5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58803925</v>
      </c>
      <c r="E35" s="83">
        <f t="shared" si="7"/>
        <v>73093037.109999999</v>
      </c>
      <c r="F35" s="65">
        <f t="shared" si="1"/>
        <v>124.29958903253481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58803925</v>
      </c>
      <c r="E54" s="83">
        <f t="shared" si="12"/>
        <v>73093037.109999999</v>
      </c>
      <c r="F54" s="65">
        <f t="shared" si="1"/>
        <v>124.29958903253481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58803925</v>
      </c>
      <c r="E56" s="251">
        <v>73093037.109999999</v>
      </c>
      <c r="F56" s="65">
        <f t="shared" si="1"/>
        <v>124.29958903253481</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58803925</v>
      </c>
      <c r="E141" s="108">
        <f t="shared" si="28"/>
        <v>73093037.109999999</v>
      </c>
      <c r="F141" s="84">
        <f t="shared" si="1"/>
        <v>124.29958903253481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2" sqref="E3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502474463.93000001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74435453.99000001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27756828.52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4515803.3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7876891.7699999996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15151183.199999999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600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212350.25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45650533.740000002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1028091.73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1028091.73</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153898548.64999998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27476675.449999999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4432661.67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7747118.0499999998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15151279.6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600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145016.13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45646689.759999998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80775183.439999998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80775183.439999998</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423011369.2700001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423011369.26999998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1065490.98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3130870.8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418815007.49000001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51271</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cp:lastModifiedBy>
  <cp:lastPrinted>2023-02-10T14:58:19Z</cp:lastPrinted>
  <dcterms:created xsi:type="dcterms:W3CDTF">2022-04-01T05:14:30Z</dcterms:created>
  <dcterms:modified xsi:type="dcterms:W3CDTF">2023-02-13T09:14:57Z</dcterms:modified>
</cp:coreProperties>
</file>